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65" windowHeight="8925" tabRatio="883" activeTab="2"/>
  </bookViews>
  <sheets>
    <sheet name="2" sheetId="1" r:id="rId1"/>
    <sheet name="2а" sheetId="2" r:id="rId2"/>
    <sheet name="2б" sheetId="3" r:id="rId3"/>
  </sheets>
  <definedNames>
    <definedName name="_xlnm.Print_Titles" localSheetId="0">'2'!$7:$10</definedName>
    <definedName name="_xlnm.Print_Titles" localSheetId="1">'2а'!$6:$9</definedName>
    <definedName name="_xlnm.Print_Area" localSheetId="0">'2'!$A$1:$L$80</definedName>
    <definedName name="_xlnm.Print_Area" localSheetId="1">'2а'!$A$1:$K$151</definedName>
    <definedName name="_xlnm.Print_Area" localSheetId="2">'2б'!$A$1:$L$56</definedName>
  </definedNames>
  <calcPr fullCalcOnLoad="1"/>
</workbook>
</file>

<file path=xl/sharedStrings.xml><?xml version="1.0" encoding="utf-8"?>
<sst xmlns="http://schemas.openxmlformats.org/spreadsheetml/2006/main" count="309" uniqueCount="93">
  <si>
    <t>ДП "Свалявське ЛГ"</t>
  </si>
  <si>
    <t>ДП "Турківське ЛГ"</t>
  </si>
  <si>
    <t>ДП "Самбірське ЛГ"</t>
  </si>
  <si>
    <t>сосновий лубоїд</t>
  </si>
  <si>
    <t>ДП "Бродівське ЛГ"</t>
  </si>
  <si>
    <t>верхівковий короїд</t>
  </si>
  <si>
    <t>рак ялиці</t>
  </si>
  <si>
    <t>ДП "Воловецьке ЛГ"</t>
  </si>
  <si>
    <t>ДП "Радехівське ЛМГ"</t>
  </si>
  <si>
    <t>коренева губка</t>
  </si>
  <si>
    <t>несправжній трутовик</t>
  </si>
  <si>
    <t>ДП "Стрийське ЛГ"</t>
  </si>
  <si>
    <t>некроз гілок ясена</t>
  </si>
  <si>
    <t>звичайний трутовик</t>
  </si>
  <si>
    <t>ДП "Львівське ЛГ"</t>
  </si>
  <si>
    <t>комлеві гнилі</t>
  </si>
  <si>
    <t>бактеріальний рак ясена</t>
  </si>
  <si>
    <t>ДП "Старосамбірське ЛМГ"</t>
  </si>
  <si>
    <t>ДП "Боринське ЛГ"</t>
  </si>
  <si>
    <t>Виявлення осередків шкідників лісу наземними рекогносцирувальними обстеженнями по зоні діяльності</t>
  </si>
  <si>
    <t>№</t>
  </si>
  <si>
    <t>Площа осередку, га</t>
  </si>
  <si>
    <t>Обстежено всього, га</t>
  </si>
  <si>
    <t>Видовий склад шкідників</t>
  </si>
  <si>
    <t>Результати обстежень, га</t>
  </si>
  <si>
    <t>В т.ч. по ступенях пошкодження</t>
  </si>
  <si>
    <t>До 25 %</t>
  </si>
  <si>
    <t>Львівське ОУЛМГ</t>
  </si>
  <si>
    <t>стовбурні шкідники</t>
  </si>
  <si>
    <t>в т.ч. по видах шкідників</t>
  </si>
  <si>
    <t>Тернопільське ОУЛМГ</t>
  </si>
  <si>
    <t>Закарпатське ОУЛМГ</t>
  </si>
  <si>
    <t>Виявлення осередків хвороб лісу наземними рекогносцирувальними обстеженнями по зоні діяльності</t>
  </si>
  <si>
    <t>Виявлені збудники хвороб</t>
  </si>
  <si>
    <t>Слабка</t>
  </si>
  <si>
    <t>Середня</t>
  </si>
  <si>
    <t>Сильна</t>
  </si>
  <si>
    <t>ДП "Жовківське ЛГ"</t>
  </si>
  <si>
    <t>в т. ч. по видах хвороб:</t>
  </si>
  <si>
    <t>Всього по зоні обслуговування ДСЛП "Львівлісозахист"</t>
  </si>
  <si>
    <t>Виявлення інших пошкоджень наземними рекогносцирувальними обстеженнями по зоні діяльності</t>
  </si>
  <si>
    <t>Площа обстеження, га</t>
  </si>
  <si>
    <t>Виявлені пошкодження</t>
  </si>
  <si>
    <t>вітровал</t>
  </si>
  <si>
    <t>в т. ч. по видах:</t>
  </si>
  <si>
    <t>26-50%</t>
  </si>
  <si>
    <t>51-75%</t>
  </si>
  <si>
    <t>ДП "Кременецьке ЛГ"</t>
  </si>
  <si>
    <t>ДП "Славське ЛГ"</t>
  </si>
  <si>
    <t>ДП "Золочівське ЛГ"</t>
  </si>
  <si>
    <t>опеньок осінній</t>
  </si>
  <si>
    <t>соснова губка</t>
  </si>
  <si>
    <t>несправжній осиковий трутовик</t>
  </si>
  <si>
    <t>ДП "Рава-Руське ЛГ"</t>
  </si>
  <si>
    <t>ясеневий лубоїд</t>
  </si>
  <si>
    <t>ДП "Мукачівське ЛГ"</t>
  </si>
  <si>
    <t>ДП "Бережанське ЛМГ"</t>
  </si>
  <si>
    <t>ДП "Ужгородське ЛГ"</t>
  </si>
  <si>
    <t>ДП "Чортківське ЛГ"</t>
  </si>
  <si>
    <t>ДП "Буське ЛГ"</t>
  </si>
  <si>
    <t>ДП "Дрогобицьке ЛГ"</t>
  </si>
  <si>
    <t>судинний мікоз гілок дуба</t>
  </si>
  <si>
    <t>трутовики</t>
  </si>
  <si>
    <t>трахеомікоз</t>
  </si>
  <si>
    <t>ДП "Виноградівське ЛГ"</t>
  </si>
  <si>
    <t>непарний шовкопряд</t>
  </si>
  <si>
    <t>поперечний рак дуба</t>
  </si>
  <si>
    <t>ендотієвий рак каштана</t>
  </si>
  <si>
    <t>Всього по зоні обслуговування</t>
  </si>
  <si>
    <t>Обласне управління</t>
  </si>
  <si>
    <t>ДПЛГ</t>
  </si>
  <si>
    <t>Примітки</t>
  </si>
  <si>
    <t>Всього</t>
  </si>
  <si>
    <t>Всього по ОУЛМГ</t>
  </si>
  <si>
    <t>Обстежена площа, га</t>
  </si>
  <si>
    <t>ДП "Довжанське ЛМГ"</t>
  </si>
  <si>
    <t>76 -100%</t>
  </si>
  <si>
    <t>ДП "Берегівське ЛГ"</t>
  </si>
  <si>
    <t>дубова губка</t>
  </si>
  <si>
    <t>стовбурні гнилі</t>
  </si>
  <si>
    <t>всихання</t>
  </si>
  <si>
    <t>комплекс осередків некрозно-ракових хвороб та стовбурних гнилей</t>
  </si>
  <si>
    <t>ДП "Бучацьке ЛГ"</t>
  </si>
  <si>
    <t>ДП "Сколівське ЛГ"</t>
  </si>
  <si>
    <t>підтоплення</t>
  </si>
  <si>
    <t>ДСЛП „Львівлісозахист„ за 9 місяців 2016 року</t>
  </si>
  <si>
    <t>ДП "Перечинське ЛГ"</t>
  </si>
  <si>
    <t>ДП "Великоберезнянське ЛГ"</t>
  </si>
  <si>
    <t>сніголом</t>
  </si>
  <si>
    <t>ДП "Тернопільське ЛГ"</t>
  </si>
  <si>
    <t>комплексний осередок стовбурних шкідників та грибів синяви</t>
  </si>
  <si>
    <t>голландська хвороба ільмових</t>
  </si>
  <si>
    <t>голандська хвороба ільмових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</si>
</sst>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dd\.mm\.yy;@"/>
    <numFmt numFmtId="183" formatCode="dd\.mm\.yyyy;@"/>
    <numFmt numFmtId="184" formatCode="mmm/yyyy"/>
    <numFmt numFmtId="185" formatCode="#,##0.0;\-#,##0.0;&quot;-&quot;;"/>
    <numFmt numFmtId="186" formatCode="#,##0.0\ _г_р_н_.;\-#,##0.0\ _г_р_н_."/>
    <numFmt numFmtId="187" formatCode="_-* #,##0.000_р_._-;\-* #,##0.000_р_._-;_-* &quot;-&quot;??_р_._-;_-@_-"/>
    <numFmt numFmtId="188" formatCode="_-* #,##0_р_._-;\-* #,##0_р_._-;_-* &quot;-&quot;??_р_._-;_-@_-"/>
    <numFmt numFmtId="189" formatCode="[$-422]d\ mmmm\ yyyy&quot; р.&quot;"/>
    <numFmt numFmtId="190" formatCode="_-* #,##0.0_р_._-;\-* #,##0.0_р_._-;_-* &quot;-&quot;??_р_._-;_-@_-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[$-FC19]d\ mmmm\ yyyy\ &quot;г.&quot;"/>
    <numFmt numFmtId="212" formatCode="dd/mm/yy;@"/>
    <numFmt numFmtId="213" formatCode="d/m;@"/>
    <numFmt numFmtId="214" formatCode="#&quot; &quot;?/4"/>
    <numFmt numFmtId="215" formatCode="#&quot; &quot;??/16"/>
    <numFmt numFmtId="216" formatCode="#&quot; &quot;?/8"/>
    <numFmt numFmtId="217" formatCode="#&quot; &quot;?/2"/>
    <numFmt numFmtId="218" formatCode="#,##0\ _г_р_н_."/>
    <numFmt numFmtId="219" formatCode="#,##0.00\ &quot;грн.&quot;"/>
    <numFmt numFmtId="220" formatCode="#,##0.00\ &quot;грн.&quot;;[Red]#,##0.00\ &quot;грн.&quot;"/>
    <numFmt numFmtId="221" formatCode="0.0000"/>
    <numFmt numFmtId="222" formatCode="0.00000"/>
    <numFmt numFmtId="223" formatCode="0.0;[Red]0.0"/>
    <numFmt numFmtId="224" formatCode="0.0%"/>
    <numFmt numFmtId="225" formatCode="0.000000"/>
  </numFmts>
  <fonts count="1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5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20" applyNumberFormat="1" applyFont="1" applyFill="1" applyBorder="1" applyAlignment="1" applyProtection="1">
      <alignment vertical="top"/>
      <protection/>
    </xf>
    <xf numFmtId="0" fontId="5" fillId="0" borderId="0" xfId="20" applyNumberFormat="1" applyFont="1" applyFill="1" applyBorder="1" applyAlignment="1" applyProtection="1">
      <alignment horizontal="center" vertical="top"/>
      <protection/>
    </xf>
    <xf numFmtId="0" fontId="5" fillId="0" borderId="1" xfId="20" applyNumberFormat="1" applyFont="1" applyFill="1" applyBorder="1" applyAlignment="1" applyProtection="1">
      <alignment horizontal="center" vertical="center"/>
      <protection/>
    </xf>
    <xf numFmtId="0" fontId="5" fillId="0" borderId="1" xfId="20" applyNumberFormat="1" applyFont="1" applyFill="1" applyBorder="1" applyAlignment="1" applyProtection="1">
      <alignment horizontal="center" vertical="center" wrapText="1"/>
      <protection/>
    </xf>
    <xf numFmtId="0" fontId="5" fillId="0" borderId="0" xfId="20" applyNumberFormat="1" applyFont="1" applyFill="1" applyBorder="1" applyAlignment="1" applyProtection="1">
      <alignment horizontal="center" vertical="center"/>
      <protection/>
    </xf>
    <xf numFmtId="0" fontId="7" fillId="0" borderId="1" xfId="20" applyNumberFormat="1" applyFont="1" applyFill="1" applyBorder="1" applyAlignment="1" applyProtection="1">
      <alignment horizontal="center" vertical="top"/>
      <protection/>
    </xf>
    <xf numFmtId="0" fontId="7" fillId="0" borderId="0" xfId="20" applyNumberFormat="1" applyFont="1" applyFill="1" applyBorder="1" applyAlignment="1" applyProtection="1">
      <alignment horizontal="center" vertical="top"/>
      <protection/>
    </xf>
    <xf numFmtId="0" fontId="5" fillId="0" borderId="0" xfId="19" applyNumberFormat="1" applyFont="1" applyFill="1" applyBorder="1" applyAlignment="1" applyProtection="1">
      <alignment vertical="top"/>
      <protection locked="0"/>
    </xf>
    <xf numFmtId="0" fontId="7" fillId="0" borderId="0" xfId="20" applyNumberFormat="1" applyFont="1" applyFill="1" applyBorder="1" applyAlignment="1" applyProtection="1">
      <alignment horizontal="left" vertical="top"/>
      <protection/>
    </xf>
    <xf numFmtId="0" fontId="5" fillId="0" borderId="0" xfId="20" applyNumberFormat="1" applyFont="1" applyFill="1" applyBorder="1" applyAlignment="1" applyProtection="1">
      <alignment horizontal="left" vertical="top"/>
      <protection/>
    </xf>
    <xf numFmtId="180" fontId="5" fillId="0" borderId="0" xfId="20" applyNumberFormat="1" applyFont="1" applyFill="1" applyBorder="1" applyAlignment="1" applyProtection="1">
      <alignment horizontal="center" vertical="top"/>
      <protection/>
    </xf>
    <xf numFmtId="0" fontId="6" fillId="0" borderId="0" xfId="20" applyNumberFormat="1" applyFont="1" applyFill="1" applyBorder="1" applyAlignment="1" applyProtection="1">
      <alignment vertical="top"/>
      <protection/>
    </xf>
    <xf numFmtId="0" fontId="7" fillId="0" borderId="1" xfId="20" applyNumberFormat="1" applyFont="1" applyFill="1" applyBorder="1" applyAlignment="1" applyProtection="1">
      <alignment horizontal="center" vertical="center"/>
      <protection/>
    </xf>
    <xf numFmtId="180" fontId="5" fillId="0" borderId="1" xfId="2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0" fontId="5" fillId="0" borderId="2" xfId="2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20" applyNumberFormat="1" applyFont="1" applyFill="1" applyBorder="1" applyAlignment="1" applyProtection="1">
      <alignment horizontal="left" vertical="top"/>
      <protection/>
    </xf>
    <xf numFmtId="0" fontId="4" fillId="0" borderId="0" xfId="20" applyNumberFormat="1" applyFont="1" applyFill="1" applyBorder="1" applyAlignment="1" applyProtection="1">
      <alignment vertical="top"/>
      <protection/>
    </xf>
    <xf numFmtId="0" fontId="7" fillId="0" borderId="2" xfId="20" applyNumberFormat="1" applyFont="1" applyFill="1" applyBorder="1" applyAlignment="1" applyProtection="1">
      <alignment horizontal="center" vertical="top"/>
      <protection/>
    </xf>
    <xf numFmtId="0" fontId="7" fillId="0" borderId="1" xfId="21" applyNumberFormat="1" applyFont="1" applyFill="1" applyBorder="1" applyAlignment="1" applyProtection="1">
      <alignment horizontal="center" vertical="center" wrapText="1"/>
      <protection/>
    </xf>
    <xf numFmtId="0" fontId="7" fillId="0" borderId="1" xfId="21" applyNumberFormat="1" applyFont="1" applyFill="1" applyBorder="1" applyAlignment="1" applyProtection="1">
      <alignment horizontal="center" vertical="center"/>
      <protection/>
    </xf>
    <xf numFmtId="0" fontId="4" fillId="0" borderId="0" xfId="20" applyNumberFormat="1" applyFont="1" applyFill="1" applyBorder="1" applyAlignment="1" applyProtection="1">
      <alignment horizontal="center" vertical="top"/>
      <protection/>
    </xf>
    <xf numFmtId="0" fontId="4" fillId="0" borderId="0" xfId="18" applyFont="1" applyFill="1" applyAlignment="1">
      <alignment horizontal="left"/>
      <protection/>
    </xf>
    <xf numFmtId="0" fontId="5" fillId="0" borderId="1" xfId="20" applyNumberFormat="1" applyFont="1" applyFill="1" applyBorder="1" applyAlignment="1" applyProtection="1">
      <alignment horizontal="left" vertical="top"/>
      <protection/>
    </xf>
    <xf numFmtId="0" fontId="5" fillId="0" borderId="1" xfId="20" applyNumberFormat="1" applyFont="1" applyFill="1" applyBorder="1" applyAlignment="1" applyProtection="1">
      <alignment horizontal="center" vertical="top"/>
      <protection/>
    </xf>
    <xf numFmtId="180" fontId="5" fillId="0" borderId="1" xfId="20" applyNumberFormat="1" applyFont="1" applyFill="1" applyBorder="1" applyAlignment="1" applyProtection="1">
      <alignment horizontal="center" vertical="top"/>
      <protection/>
    </xf>
    <xf numFmtId="0" fontId="5" fillId="0" borderId="1" xfId="20" applyNumberFormat="1" applyFont="1" applyFill="1" applyBorder="1" applyAlignment="1" applyProtection="1">
      <alignment horizontal="center" vertical="top" wrapText="1"/>
      <protection/>
    </xf>
    <xf numFmtId="180" fontId="7" fillId="0" borderId="1" xfId="20" applyNumberFormat="1" applyFont="1" applyFill="1" applyBorder="1" applyAlignment="1" applyProtection="1">
      <alignment horizontal="center" vertical="top"/>
      <protection/>
    </xf>
    <xf numFmtId="0" fontId="7" fillId="0" borderId="1" xfId="20" applyNumberFormat="1" applyFont="1" applyFill="1" applyBorder="1" applyAlignment="1" applyProtection="1">
      <alignment vertical="top"/>
      <protection/>
    </xf>
    <xf numFmtId="0" fontId="5" fillId="0" borderId="1" xfId="20" applyNumberFormat="1" applyFont="1" applyFill="1" applyBorder="1" applyAlignment="1" applyProtection="1">
      <alignment vertical="top"/>
      <protection/>
    </xf>
    <xf numFmtId="0" fontId="5" fillId="0" borderId="0" xfId="20" applyNumberFormat="1" applyFont="1" applyFill="1" applyBorder="1" applyAlignment="1" applyProtection="1">
      <alignment horizontal="center" vertical="top" wrapText="1"/>
      <protection/>
    </xf>
    <xf numFmtId="180" fontId="4" fillId="0" borderId="0" xfId="20" applyNumberFormat="1" applyFont="1" applyFill="1" applyBorder="1" applyAlignment="1" applyProtection="1">
      <alignment vertical="top"/>
      <protection/>
    </xf>
    <xf numFmtId="0" fontId="4" fillId="0" borderId="0" xfId="18" applyFont="1" applyFill="1" applyAlignment="1">
      <alignment horizontal="center"/>
      <protection/>
    </xf>
    <xf numFmtId="0" fontId="5" fillId="0" borderId="0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NumberFormat="1" applyFont="1" applyFill="1" applyBorder="1" applyAlignment="1" applyProtection="1">
      <alignment horizontal="center" vertical="top" wrapText="1"/>
      <protection/>
    </xf>
    <xf numFmtId="0" fontId="7" fillId="0" borderId="0" xfId="20" applyNumberFormat="1" applyFont="1" applyFill="1" applyBorder="1" applyAlignment="1" applyProtection="1">
      <alignment horizontal="justify" vertical="top"/>
      <protection/>
    </xf>
    <xf numFmtId="0" fontId="5" fillId="0" borderId="0" xfId="20" applyNumberFormat="1" applyFont="1" applyFill="1" applyBorder="1" applyAlignment="1" applyProtection="1">
      <alignment vertical="top"/>
      <protection locked="0"/>
    </xf>
    <xf numFmtId="0" fontId="4" fillId="0" borderId="0" xfId="21" applyNumberFormat="1" applyFont="1" applyFill="1" applyBorder="1" applyAlignment="1" applyProtection="1">
      <alignment vertical="top"/>
      <protection/>
    </xf>
    <xf numFmtId="0" fontId="7" fillId="0" borderId="0" xfId="21" applyNumberFormat="1" applyFont="1" applyFill="1" applyBorder="1" applyAlignment="1" applyProtection="1">
      <alignment horizontal="right" vertical="top"/>
      <protection/>
    </xf>
    <xf numFmtId="0" fontId="6" fillId="0" borderId="0" xfId="21" applyNumberFormat="1" applyFont="1" applyFill="1" applyBorder="1" applyAlignment="1" applyProtection="1">
      <alignment vertical="top"/>
      <protection/>
    </xf>
    <xf numFmtId="0" fontId="5" fillId="0" borderId="1" xfId="21" applyNumberFormat="1" applyFont="1" applyFill="1" applyBorder="1" applyAlignment="1" applyProtection="1">
      <alignment horizontal="center" vertical="center" wrapText="1"/>
      <protection/>
    </xf>
    <xf numFmtId="0" fontId="5" fillId="0" borderId="1" xfId="21" applyNumberFormat="1" applyFont="1" applyFill="1" applyBorder="1" applyAlignment="1" applyProtection="1">
      <alignment horizontal="center" vertical="center"/>
      <protection/>
    </xf>
    <xf numFmtId="0" fontId="5" fillId="0" borderId="2" xfId="21" applyNumberFormat="1" applyFont="1" applyFill="1" applyBorder="1" applyAlignment="1" applyProtection="1">
      <alignment horizontal="center" vertical="center" wrapText="1"/>
      <protection/>
    </xf>
    <xf numFmtId="180" fontId="5" fillId="0" borderId="2" xfId="21" applyNumberFormat="1" applyFont="1" applyFill="1" applyBorder="1" applyAlignment="1" applyProtection="1">
      <alignment horizontal="center" vertical="center" wrapText="1"/>
      <protection/>
    </xf>
    <xf numFmtId="180" fontId="5" fillId="0" borderId="2" xfId="21" applyNumberFormat="1" applyFont="1" applyFill="1" applyBorder="1" applyAlignment="1" applyProtection="1">
      <alignment horizontal="center" vertical="center"/>
      <protection/>
    </xf>
    <xf numFmtId="0" fontId="5" fillId="0" borderId="2" xfId="21" applyNumberFormat="1" applyFont="1" applyFill="1" applyBorder="1" applyAlignment="1" applyProtection="1">
      <alignment horizontal="center" vertical="top"/>
      <protection/>
    </xf>
    <xf numFmtId="180" fontId="5" fillId="0" borderId="2" xfId="21" applyNumberFormat="1" applyFont="1" applyFill="1" applyBorder="1" applyAlignment="1" applyProtection="1">
      <alignment horizontal="center" vertical="top"/>
      <protection/>
    </xf>
    <xf numFmtId="0" fontId="5" fillId="0" borderId="2" xfId="21" applyNumberFormat="1" applyFont="1" applyFill="1" applyBorder="1" applyAlignment="1" applyProtection="1">
      <alignment horizontal="left" vertical="top"/>
      <protection/>
    </xf>
    <xf numFmtId="0" fontId="5" fillId="0" borderId="1" xfId="20" applyNumberFormat="1" applyFont="1" applyFill="1" applyBorder="1" applyAlignment="1" applyProtection="1">
      <alignment horizontal="left" vertical="center"/>
      <protection/>
    </xf>
    <xf numFmtId="180" fontId="5" fillId="0" borderId="1" xfId="21" applyNumberFormat="1" applyFont="1" applyFill="1" applyBorder="1" applyAlignment="1" applyProtection="1">
      <alignment horizontal="center" vertical="center" wrapText="1"/>
      <protection/>
    </xf>
    <xf numFmtId="180" fontId="5" fillId="0" borderId="1" xfId="21" applyNumberFormat="1" applyFont="1" applyFill="1" applyBorder="1" applyAlignment="1" applyProtection="1">
      <alignment horizontal="center" vertical="center"/>
      <protection/>
    </xf>
    <xf numFmtId="0" fontId="5" fillId="0" borderId="1" xfId="21" applyNumberFormat="1" applyFont="1" applyFill="1" applyBorder="1" applyAlignment="1" applyProtection="1">
      <alignment horizontal="center" vertical="top"/>
      <protection/>
    </xf>
    <xf numFmtId="180" fontId="5" fillId="0" borderId="1" xfId="21" applyNumberFormat="1" applyFont="1" applyFill="1" applyBorder="1" applyAlignment="1" applyProtection="1">
      <alignment horizontal="center" vertical="top"/>
      <protection/>
    </xf>
    <xf numFmtId="0" fontId="5" fillId="0" borderId="1" xfId="21" applyNumberFormat="1" applyFont="1" applyFill="1" applyBorder="1" applyAlignment="1" applyProtection="1">
      <alignment horizontal="left" vertical="top"/>
      <protection/>
    </xf>
    <xf numFmtId="0" fontId="4" fillId="0" borderId="1" xfId="21" applyNumberFormat="1" applyFont="1" applyFill="1" applyBorder="1" applyAlignment="1" applyProtection="1">
      <alignment vertical="top"/>
      <protection/>
    </xf>
    <xf numFmtId="0" fontId="5" fillId="0" borderId="3" xfId="21" applyNumberFormat="1" applyFont="1" applyFill="1" applyBorder="1" applyAlignment="1" applyProtection="1">
      <alignment horizontal="center" vertical="center" wrapText="1"/>
      <protection/>
    </xf>
    <xf numFmtId="0" fontId="5" fillId="0" borderId="3" xfId="20" applyNumberFormat="1" applyFont="1" applyFill="1" applyBorder="1" applyAlignment="1" applyProtection="1">
      <alignment horizontal="left" vertical="center"/>
      <protection/>
    </xf>
    <xf numFmtId="180" fontId="5" fillId="0" borderId="3" xfId="21" applyNumberFormat="1" applyFont="1" applyFill="1" applyBorder="1" applyAlignment="1" applyProtection="1">
      <alignment horizontal="center" vertical="center" wrapText="1"/>
      <protection/>
    </xf>
    <xf numFmtId="180" fontId="5" fillId="0" borderId="3" xfId="21" applyNumberFormat="1" applyFont="1" applyFill="1" applyBorder="1" applyAlignment="1" applyProtection="1">
      <alignment horizontal="center" vertical="center"/>
      <protection/>
    </xf>
    <xf numFmtId="180" fontId="5" fillId="0" borderId="3" xfId="21" applyNumberFormat="1" applyFont="1" applyFill="1" applyBorder="1" applyAlignment="1" applyProtection="1">
      <alignment horizontal="center" vertical="top"/>
      <protection/>
    </xf>
    <xf numFmtId="0" fontId="5" fillId="0" borderId="3" xfId="21" applyNumberFormat="1" applyFont="1" applyFill="1" applyBorder="1" applyAlignment="1" applyProtection="1">
      <alignment horizontal="left" vertical="top"/>
      <protection/>
    </xf>
    <xf numFmtId="180" fontId="7" fillId="0" borderId="1" xfId="21" applyNumberFormat="1" applyFont="1" applyFill="1" applyBorder="1" applyAlignment="1" applyProtection="1">
      <alignment horizontal="center" vertical="top"/>
      <protection/>
    </xf>
    <xf numFmtId="0" fontId="11" fillId="0" borderId="1" xfId="21" applyNumberFormat="1" applyFont="1" applyFill="1" applyBorder="1" applyAlignment="1" applyProtection="1">
      <alignment horizontal="left" vertical="top"/>
      <protection/>
    </xf>
    <xf numFmtId="180" fontId="7" fillId="0" borderId="1" xfId="21" applyNumberFormat="1" applyFont="1" applyFill="1" applyBorder="1" applyAlignment="1" applyProtection="1">
      <alignment horizontal="left" vertical="top"/>
      <protection/>
    </xf>
    <xf numFmtId="0" fontId="8" fillId="0" borderId="0" xfId="21" applyNumberFormat="1" applyFont="1" applyFill="1" applyBorder="1" applyAlignment="1" applyProtection="1">
      <alignment vertical="top"/>
      <protection/>
    </xf>
    <xf numFmtId="180" fontId="5" fillId="0" borderId="1" xfId="21" applyNumberFormat="1" applyFont="1" applyFill="1" applyBorder="1" applyAlignment="1" applyProtection="1">
      <alignment vertical="top"/>
      <protection/>
    </xf>
    <xf numFmtId="180" fontId="5" fillId="0" borderId="1" xfId="21" applyNumberFormat="1" applyFont="1" applyFill="1" applyBorder="1" applyAlignment="1" applyProtection="1">
      <alignment horizontal="left" vertical="top"/>
      <protection/>
    </xf>
    <xf numFmtId="180" fontId="5" fillId="0" borderId="1" xfId="0" applyNumberFormat="1" applyFont="1" applyFill="1" applyBorder="1" applyAlignment="1">
      <alignment horizontal="center" vertical="center" wrapText="1"/>
    </xf>
    <xf numFmtId="0" fontId="5" fillId="0" borderId="3" xfId="20" applyNumberFormat="1" applyFont="1" applyFill="1" applyBorder="1" applyAlignment="1" applyProtection="1">
      <alignment horizontal="left" vertical="top"/>
      <protection/>
    </xf>
    <xf numFmtId="0" fontId="7" fillId="0" borderId="1" xfId="21" applyNumberFormat="1" applyFont="1" applyFill="1" applyBorder="1" applyAlignment="1" applyProtection="1">
      <alignment horizontal="left" vertical="top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4" xfId="21" applyNumberFormat="1" applyFont="1" applyFill="1" applyBorder="1" applyAlignment="1" applyProtection="1">
      <alignment vertical="top"/>
      <protection/>
    </xf>
    <xf numFmtId="0" fontId="8" fillId="0" borderId="1" xfId="21" applyNumberFormat="1" applyFont="1" applyFill="1" applyBorder="1" applyAlignment="1" applyProtection="1">
      <alignment vertical="top"/>
      <protection/>
    </xf>
    <xf numFmtId="0" fontId="12" fillId="0" borderId="1" xfId="0" applyNumberFormat="1" applyFont="1" applyFill="1" applyBorder="1" applyAlignment="1" applyProtection="1">
      <alignment horizontal="left" vertical="center" wrapText="1"/>
      <protection/>
    </xf>
    <xf numFmtId="180" fontId="12" fillId="0" borderId="1" xfId="21" applyNumberFormat="1" applyFont="1" applyFill="1" applyBorder="1" applyAlignment="1" applyProtection="1">
      <alignment vertical="top"/>
      <protection/>
    </xf>
    <xf numFmtId="180" fontId="12" fillId="0" borderId="1" xfId="21" applyNumberFormat="1" applyFont="1" applyFill="1" applyBorder="1" applyAlignment="1" applyProtection="1">
      <alignment horizontal="center" vertical="top"/>
      <protection/>
    </xf>
    <xf numFmtId="0" fontId="12" fillId="0" borderId="1" xfId="21" applyNumberFormat="1" applyFont="1" applyFill="1" applyBorder="1" applyAlignment="1" applyProtection="1">
      <alignment horizontal="left" vertical="top"/>
      <protection/>
    </xf>
    <xf numFmtId="0" fontId="13" fillId="0" borderId="0" xfId="21" applyNumberFormat="1" applyFont="1" applyFill="1" applyBorder="1" applyAlignment="1" applyProtection="1">
      <alignment vertical="top"/>
      <protection/>
    </xf>
    <xf numFmtId="0" fontId="12" fillId="0" borderId="1" xfId="0" applyNumberFormat="1" applyFont="1" applyFill="1" applyBorder="1" applyAlignment="1" applyProtection="1">
      <alignment horizontal="center" vertical="top"/>
      <protection/>
    </xf>
    <xf numFmtId="0" fontId="12" fillId="0" borderId="1" xfId="0" applyNumberFormat="1" applyFont="1" applyFill="1" applyBorder="1" applyAlignment="1" applyProtection="1">
      <alignment horizontal="left" vertical="top"/>
      <protection/>
    </xf>
    <xf numFmtId="0" fontId="12" fillId="0" borderId="1" xfId="21" applyNumberFormat="1" applyFont="1" applyFill="1" applyBorder="1" applyAlignment="1" applyProtection="1">
      <alignment vertical="top"/>
      <protection/>
    </xf>
    <xf numFmtId="180" fontId="7" fillId="0" borderId="1" xfId="0" applyNumberFormat="1" applyFont="1" applyFill="1" applyBorder="1" applyAlignment="1">
      <alignment horizontal="center"/>
    </xf>
    <xf numFmtId="180" fontId="4" fillId="0" borderId="0" xfId="21" applyNumberFormat="1" applyFont="1" applyFill="1" applyBorder="1" applyAlignment="1" applyProtection="1">
      <alignment vertical="top"/>
      <protection/>
    </xf>
    <xf numFmtId="0" fontId="4" fillId="0" borderId="0" xfId="18" applyFont="1" applyFill="1" applyAlignment="1">
      <alignment horizontal="right"/>
      <protection/>
    </xf>
    <xf numFmtId="14" fontId="5" fillId="0" borderId="1" xfId="20" applyNumberFormat="1" applyFont="1" applyFill="1" applyBorder="1" applyAlignment="1" applyProtection="1">
      <alignment horizontal="left" vertical="top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180" fontId="13" fillId="0" borderId="0" xfId="21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4" fillId="0" borderId="0" xfId="18" applyFont="1" applyAlignment="1">
      <alignment horizontal="left"/>
      <protection/>
    </xf>
    <xf numFmtId="180" fontId="5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4" xfId="21" applyNumberFormat="1" applyFont="1" applyFill="1" applyBorder="1" applyAlignment="1" applyProtection="1">
      <alignment vertical="top"/>
      <protection/>
    </xf>
    <xf numFmtId="180" fontId="5" fillId="0" borderId="2" xfId="20" applyNumberFormat="1" applyFont="1" applyFill="1" applyBorder="1" applyAlignment="1" applyProtection="1">
      <alignment horizontal="center" vertical="center"/>
      <protection/>
    </xf>
    <xf numFmtId="180" fontId="5" fillId="0" borderId="3" xfId="20" applyNumberFormat="1" applyFont="1" applyFill="1" applyBorder="1" applyAlignment="1" applyProtection="1">
      <alignment horizontal="center" vertical="center"/>
      <protection/>
    </xf>
    <xf numFmtId="0" fontId="5" fillId="0" borderId="2" xfId="20" applyNumberFormat="1" applyFont="1" applyFill="1" applyBorder="1" applyAlignment="1" applyProtection="1">
      <alignment horizontal="left" vertical="center"/>
      <protection/>
    </xf>
    <xf numFmtId="0" fontId="5" fillId="0" borderId="3" xfId="20" applyNumberFormat="1" applyFont="1" applyFill="1" applyBorder="1" applyAlignment="1" applyProtection="1">
      <alignment horizontal="left" vertical="center"/>
      <protection/>
    </xf>
    <xf numFmtId="0" fontId="5" fillId="0" borderId="2" xfId="20" applyNumberFormat="1" applyFont="1" applyFill="1" applyBorder="1" applyAlignment="1" applyProtection="1">
      <alignment horizontal="center" vertical="center"/>
      <protection/>
    </xf>
    <xf numFmtId="0" fontId="5" fillId="0" borderId="3" xfId="20" applyNumberFormat="1" applyFont="1" applyFill="1" applyBorder="1" applyAlignment="1" applyProtection="1">
      <alignment horizontal="center" vertical="center"/>
      <protection/>
    </xf>
    <xf numFmtId="180" fontId="5" fillId="0" borderId="2" xfId="20" applyNumberFormat="1" applyFont="1" applyFill="1" applyBorder="1" applyAlignment="1" applyProtection="1">
      <alignment horizontal="center" vertical="top"/>
      <protection/>
    </xf>
    <xf numFmtId="180" fontId="5" fillId="0" borderId="3" xfId="20" applyNumberFormat="1" applyFont="1" applyFill="1" applyBorder="1" applyAlignment="1" applyProtection="1">
      <alignment horizontal="center" vertical="top"/>
      <protection/>
    </xf>
    <xf numFmtId="0" fontId="5" fillId="0" borderId="2" xfId="21" applyNumberFormat="1" applyFont="1" applyFill="1" applyBorder="1" applyAlignment="1" applyProtection="1">
      <alignment horizontal="center" vertical="center" wrapText="1"/>
      <protection/>
    </xf>
    <xf numFmtId="0" fontId="5" fillId="0" borderId="3" xfId="21" applyNumberFormat="1" applyFont="1" applyFill="1" applyBorder="1" applyAlignment="1" applyProtection="1">
      <alignment horizontal="center" vertical="center" wrapText="1"/>
      <protection/>
    </xf>
    <xf numFmtId="180" fontId="5" fillId="0" borderId="2" xfId="21" applyNumberFormat="1" applyFont="1" applyFill="1" applyBorder="1" applyAlignment="1" applyProtection="1">
      <alignment horizontal="center" vertical="center"/>
      <protection/>
    </xf>
    <xf numFmtId="180" fontId="5" fillId="0" borderId="2" xfId="20" applyNumberFormat="1" applyFont="1" applyFill="1" applyBorder="1" applyAlignment="1" applyProtection="1">
      <alignment horizontal="center" vertical="center" wrapText="1"/>
      <protection/>
    </xf>
    <xf numFmtId="180" fontId="5" fillId="0" borderId="3" xfId="20" applyNumberFormat="1" applyFont="1" applyFill="1" applyBorder="1" applyAlignment="1" applyProtection="1">
      <alignment horizontal="center" vertical="center" wrapText="1"/>
      <protection/>
    </xf>
    <xf numFmtId="0" fontId="5" fillId="0" borderId="2" xfId="20" applyNumberFormat="1" applyFont="1" applyFill="1" applyBorder="1" applyAlignment="1" applyProtection="1">
      <alignment horizontal="left" vertical="center" wrapText="1"/>
      <protection/>
    </xf>
    <xf numFmtId="0" fontId="5" fillId="0" borderId="3" xfId="20" applyNumberFormat="1" applyFont="1" applyFill="1" applyBorder="1" applyAlignment="1" applyProtection="1">
      <alignment horizontal="left" vertical="center" wrapText="1"/>
      <protection/>
    </xf>
    <xf numFmtId="0" fontId="5" fillId="0" borderId="2" xfId="20" applyNumberFormat="1" applyFont="1" applyFill="1" applyBorder="1" applyAlignment="1" applyProtection="1">
      <alignment horizontal="left" vertical="top"/>
      <protection/>
    </xf>
    <xf numFmtId="0" fontId="5" fillId="0" borderId="3" xfId="20" applyNumberFormat="1" applyFont="1" applyFill="1" applyBorder="1" applyAlignment="1" applyProtection="1">
      <alignment horizontal="left" vertical="top"/>
      <protection/>
    </xf>
    <xf numFmtId="0" fontId="5" fillId="0" borderId="2" xfId="20" applyNumberFormat="1" applyFont="1" applyFill="1" applyBorder="1" applyAlignment="1" applyProtection="1">
      <alignment horizontal="center" vertical="top"/>
      <protection/>
    </xf>
    <xf numFmtId="0" fontId="5" fillId="0" borderId="3" xfId="20" applyNumberFormat="1" applyFont="1" applyFill="1" applyBorder="1" applyAlignment="1" applyProtection="1">
      <alignment horizontal="center" vertical="top"/>
      <protection/>
    </xf>
    <xf numFmtId="0" fontId="7" fillId="0" borderId="1" xfId="20" applyNumberFormat="1" applyFont="1" applyFill="1" applyBorder="1" applyAlignment="1" applyProtection="1">
      <alignment horizontal="center" vertical="center" wrapText="1"/>
      <protection/>
    </xf>
    <xf numFmtId="0" fontId="7" fillId="0" borderId="1" xfId="20" applyNumberFormat="1" applyFont="1" applyFill="1" applyBorder="1" applyAlignment="1" applyProtection="1">
      <alignment horizontal="center" vertical="center"/>
      <protection/>
    </xf>
    <xf numFmtId="0" fontId="7" fillId="0" borderId="0" xfId="20" applyNumberFormat="1" applyFont="1" applyFill="1" applyBorder="1" applyAlignment="1" applyProtection="1">
      <alignment horizontal="right" vertical="top"/>
      <protection/>
    </xf>
    <xf numFmtId="0" fontId="6" fillId="0" borderId="0" xfId="20" applyNumberFormat="1" applyFont="1" applyFill="1" applyBorder="1" applyAlignment="1" applyProtection="1">
      <alignment horizontal="center" vertical="top"/>
      <protection/>
    </xf>
    <xf numFmtId="0" fontId="7" fillId="0" borderId="1" xfId="0" applyFont="1" applyFill="1" applyBorder="1" applyAlignment="1">
      <alignment horizontal="center" vertical="center" wrapText="1"/>
    </xf>
    <xf numFmtId="0" fontId="5" fillId="0" borderId="5" xfId="20" applyNumberFormat="1" applyFont="1" applyFill="1" applyBorder="1" applyAlignment="1" applyProtection="1">
      <alignment horizontal="center" vertical="top"/>
      <protection/>
    </xf>
    <xf numFmtId="180" fontId="5" fillId="0" borderId="5" xfId="20" applyNumberFormat="1" applyFont="1" applyFill="1" applyBorder="1" applyAlignment="1" applyProtection="1">
      <alignment horizontal="center" vertical="center" wrapText="1"/>
      <protection/>
    </xf>
    <xf numFmtId="0" fontId="5" fillId="0" borderId="5" xfId="20" applyNumberFormat="1" applyFont="1" applyFill="1" applyBorder="1" applyAlignment="1" applyProtection="1">
      <alignment horizontal="left" vertical="center" wrapText="1"/>
      <protection/>
    </xf>
    <xf numFmtId="0" fontId="5" fillId="0" borderId="5" xfId="20" applyNumberFormat="1" applyFont="1" applyFill="1" applyBorder="1" applyAlignment="1" applyProtection="1">
      <alignment horizontal="left" vertical="top"/>
      <protection/>
    </xf>
    <xf numFmtId="0" fontId="5" fillId="0" borderId="2" xfId="20" applyNumberFormat="1" applyFont="1" applyFill="1" applyBorder="1" applyAlignment="1" applyProtection="1">
      <alignment horizontal="center" vertical="center" wrapText="1"/>
      <protection/>
    </xf>
    <xf numFmtId="0" fontId="5" fillId="0" borderId="3" xfId="20" applyNumberFormat="1" applyFont="1" applyFill="1" applyBorder="1" applyAlignment="1" applyProtection="1">
      <alignment horizontal="center" vertical="center" wrapText="1"/>
      <protection/>
    </xf>
    <xf numFmtId="180" fontId="5" fillId="0" borderId="5" xfId="21" applyNumberFormat="1" applyFont="1" applyFill="1" applyBorder="1" applyAlignment="1" applyProtection="1">
      <alignment horizontal="center" vertical="center"/>
      <protection/>
    </xf>
    <xf numFmtId="180" fontId="5" fillId="0" borderId="3" xfId="21" applyNumberFormat="1" applyFont="1" applyFill="1" applyBorder="1" applyAlignment="1" applyProtection="1">
      <alignment horizontal="center" vertical="center"/>
      <protection/>
    </xf>
    <xf numFmtId="0" fontId="5" fillId="0" borderId="5" xfId="20" applyNumberFormat="1" applyFont="1" applyFill="1" applyBorder="1" applyAlignment="1" applyProtection="1">
      <alignment horizontal="left" vertical="center"/>
      <protection/>
    </xf>
    <xf numFmtId="0" fontId="5" fillId="0" borderId="5" xfId="21" applyNumberFormat="1" applyFont="1" applyFill="1" applyBorder="1" applyAlignment="1" applyProtection="1">
      <alignment horizontal="center" vertical="center" wrapText="1"/>
      <protection/>
    </xf>
    <xf numFmtId="180" fontId="5" fillId="0" borderId="2" xfId="21" applyNumberFormat="1" applyFont="1" applyFill="1" applyBorder="1" applyAlignment="1" applyProtection="1">
      <alignment horizontal="center" vertical="center" wrapText="1"/>
      <protection/>
    </xf>
    <xf numFmtId="180" fontId="5" fillId="0" borderId="5" xfId="21" applyNumberFormat="1" applyFont="1" applyFill="1" applyBorder="1" applyAlignment="1" applyProtection="1">
      <alignment horizontal="center" vertical="center" wrapText="1"/>
      <protection/>
    </xf>
    <xf numFmtId="180" fontId="5" fillId="0" borderId="3" xfId="21" applyNumberFormat="1" applyFont="1" applyFill="1" applyBorder="1" applyAlignment="1" applyProtection="1">
      <alignment horizontal="center" vertical="center" wrapText="1"/>
      <protection/>
    </xf>
    <xf numFmtId="0" fontId="7" fillId="0" borderId="2" xfId="20" applyNumberFormat="1" applyFont="1" applyFill="1" applyBorder="1" applyAlignment="1" applyProtection="1">
      <alignment horizontal="center" vertical="top"/>
      <protection/>
    </xf>
    <xf numFmtId="0" fontId="7" fillId="0" borderId="5" xfId="20" applyNumberFormat="1" applyFont="1" applyFill="1" applyBorder="1" applyAlignment="1" applyProtection="1">
      <alignment horizontal="center" vertical="top"/>
      <protection/>
    </xf>
    <xf numFmtId="0" fontId="7" fillId="0" borderId="3" xfId="20" applyNumberFormat="1" applyFont="1" applyFill="1" applyBorder="1" applyAlignment="1" applyProtection="1">
      <alignment horizontal="center" vertical="top"/>
      <protection/>
    </xf>
    <xf numFmtId="0" fontId="5" fillId="0" borderId="5" xfId="2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6" xfId="21" applyNumberFormat="1" applyFont="1" applyFill="1" applyBorder="1" applyAlignment="1" applyProtection="1">
      <alignment horizontal="center" vertical="center" wrapText="1"/>
      <protection/>
    </xf>
    <xf numFmtId="0" fontId="7" fillId="0" borderId="7" xfId="21" applyNumberFormat="1" applyFont="1" applyFill="1" applyBorder="1" applyAlignment="1" applyProtection="1">
      <alignment horizontal="center" vertical="center" wrapText="1"/>
      <protection/>
    </xf>
    <xf numFmtId="0" fontId="7" fillId="0" borderId="4" xfId="21" applyNumberFormat="1" applyFont="1" applyFill="1" applyBorder="1" applyAlignment="1" applyProtection="1">
      <alignment horizontal="center" vertical="center" wrapText="1"/>
      <protection/>
    </xf>
    <xf numFmtId="0" fontId="10" fillId="0" borderId="0" xfId="21" applyNumberFormat="1" applyFont="1" applyFill="1" applyBorder="1" applyAlignment="1" applyProtection="1">
      <alignment horizontal="center" vertical="top"/>
      <protection/>
    </xf>
    <xf numFmtId="0" fontId="7" fillId="0" borderId="1" xfId="21" applyNumberFormat="1" applyFont="1" applyFill="1" applyBorder="1" applyAlignment="1" applyProtection="1">
      <alignment horizontal="center" vertical="center" wrapText="1"/>
      <protection/>
    </xf>
    <xf numFmtId="0" fontId="7" fillId="0" borderId="1" xfId="21" applyNumberFormat="1" applyFont="1" applyFill="1" applyBorder="1" applyAlignment="1" applyProtection="1">
      <alignment horizontal="center" vertical="center"/>
      <protection/>
    </xf>
    <xf numFmtId="0" fontId="6" fillId="0" borderId="0" xfId="21" applyNumberFormat="1" applyFont="1" applyFill="1" applyBorder="1" applyAlignment="1" applyProtection="1">
      <alignment horizontal="center" vertical="top"/>
      <protection/>
    </xf>
    <xf numFmtId="0" fontId="5" fillId="0" borderId="5" xfId="2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Detalni 2006 r F 7.1" xfId="18"/>
    <cellStyle name="Обычный_Formu do Zvity centry.xls" xfId="19"/>
    <cellStyle name="Обычный_Копия Formu do Zvity centry" xfId="20"/>
    <cellStyle name="Обычный_Таблица№2а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view="pageBreakPreview" zoomScale="75" zoomScaleNormal="75" zoomScaleSheetLayoutView="75" workbookViewId="0" topLeftCell="A1">
      <selection activeCell="J1" sqref="J1:L1"/>
    </sheetView>
  </sheetViews>
  <sheetFormatPr defaultColWidth="9.00390625" defaultRowHeight="12.75"/>
  <cols>
    <col min="1" max="1" width="7.625" style="1" customWidth="1"/>
    <col min="2" max="2" width="26.375" style="1" customWidth="1"/>
    <col min="3" max="3" width="29.00390625" style="1" customWidth="1"/>
    <col min="4" max="4" width="12.875" style="1" customWidth="1"/>
    <col min="5" max="5" width="13.25390625" style="1" customWidth="1"/>
    <col min="6" max="6" width="23.125" style="1" customWidth="1"/>
    <col min="7" max="7" width="9.125" style="1" customWidth="1"/>
    <col min="8" max="8" width="10.125" style="1" customWidth="1"/>
    <col min="9" max="9" width="9.25390625" style="1" customWidth="1"/>
    <col min="10" max="10" width="9.125" style="1" customWidth="1"/>
    <col min="11" max="11" width="10.125" style="1" customWidth="1"/>
    <col min="12" max="12" width="13.00390625" style="1" customWidth="1"/>
    <col min="13" max="16384" width="9.125" style="1" customWidth="1"/>
  </cols>
  <sheetData>
    <row r="1" spans="1:12" ht="15.75">
      <c r="A1" s="22"/>
      <c r="B1" s="22"/>
      <c r="C1" s="22"/>
      <c r="D1" s="22"/>
      <c r="E1" s="22"/>
      <c r="F1" s="22"/>
      <c r="G1" s="22"/>
      <c r="H1" s="22"/>
      <c r="I1" s="22"/>
      <c r="J1" s="119"/>
      <c r="K1" s="119"/>
      <c r="L1" s="119"/>
    </row>
    <row r="2" spans="1:12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8.75">
      <c r="A4" s="120" t="s">
        <v>85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"/>
    </row>
    <row r="5" spans="1:12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6"/>
      <c r="L5" s="22"/>
    </row>
    <row r="6" spans="1:12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5.75">
      <c r="A7" s="118" t="s">
        <v>20</v>
      </c>
      <c r="B7" s="121" t="s">
        <v>69</v>
      </c>
      <c r="C7" s="118" t="s">
        <v>70</v>
      </c>
      <c r="D7" s="121" t="s">
        <v>21</v>
      </c>
      <c r="E7" s="117" t="s">
        <v>22</v>
      </c>
      <c r="F7" s="117" t="s">
        <v>23</v>
      </c>
      <c r="G7" s="118" t="s">
        <v>24</v>
      </c>
      <c r="H7" s="118"/>
      <c r="I7" s="118"/>
      <c r="J7" s="118"/>
      <c r="K7" s="118"/>
      <c r="L7" s="118" t="s">
        <v>71</v>
      </c>
    </row>
    <row r="8" spans="1:12" ht="15" customHeight="1">
      <c r="A8" s="118"/>
      <c r="B8" s="121"/>
      <c r="C8" s="118"/>
      <c r="D8" s="121"/>
      <c r="E8" s="117"/>
      <c r="F8" s="117"/>
      <c r="G8" s="117" t="s">
        <v>72</v>
      </c>
      <c r="H8" s="118" t="s">
        <v>25</v>
      </c>
      <c r="I8" s="118"/>
      <c r="J8" s="118"/>
      <c r="K8" s="118"/>
      <c r="L8" s="118"/>
    </row>
    <row r="9" spans="1:12" ht="15.75">
      <c r="A9" s="118"/>
      <c r="B9" s="121"/>
      <c r="C9" s="118"/>
      <c r="D9" s="121"/>
      <c r="E9" s="117"/>
      <c r="F9" s="117"/>
      <c r="G9" s="117"/>
      <c r="H9" s="13" t="s">
        <v>26</v>
      </c>
      <c r="I9" s="13" t="s">
        <v>45</v>
      </c>
      <c r="J9" s="13" t="s">
        <v>46</v>
      </c>
      <c r="K9" s="13" t="s">
        <v>76</v>
      </c>
      <c r="L9" s="118"/>
    </row>
    <row r="10" spans="1:12" s="5" customFormat="1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12" s="5" customFormat="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5" customFormat="1" ht="15.75">
      <c r="A12" s="28"/>
      <c r="B12" s="21" t="s">
        <v>27</v>
      </c>
      <c r="C12" s="29"/>
      <c r="D12" s="30"/>
      <c r="E12" s="30"/>
      <c r="F12" s="31"/>
      <c r="G12" s="30"/>
      <c r="H12" s="30"/>
      <c r="I12" s="30"/>
      <c r="J12" s="30"/>
      <c r="K12" s="30"/>
      <c r="L12" s="4"/>
    </row>
    <row r="13" spans="1:12" ht="15.75">
      <c r="A13" s="29">
        <v>1</v>
      </c>
      <c r="B13" s="28"/>
      <c r="C13" s="28" t="s">
        <v>37</v>
      </c>
      <c r="D13" s="30">
        <v>8.5</v>
      </c>
      <c r="E13" s="30">
        <v>97.9</v>
      </c>
      <c r="F13" s="31" t="s">
        <v>3</v>
      </c>
      <c r="G13" s="30">
        <f>H13+I13+J13+K13</f>
        <v>8.5</v>
      </c>
      <c r="H13" s="30">
        <v>0</v>
      </c>
      <c r="I13" s="30">
        <v>5.5</v>
      </c>
      <c r="J13" s="30">
        <v>2.5</v>
      </c>
      <c r="K13" s="30">
        <v>0.5</v>
      </c>
      <c r="L13" s="4"/>
    </row>
    <row r="14" spans="1:12" ht="15.75">
      <c r="A14" s="29">
        <v>2</v>
      </c>
      <c r="B14" s="28"/>
      <c r="C14" s="28" t="s">
        <v>37</v>
      </c>
      <c r="D14" s="30">
        <v>167.7</v>
      </c>
      <c r="E14" s="30">
        <v>1471</v>
      </c>
      <c r="F14" s="31" t="s">
        <v>3</v>
      </c>
      <c r="G14" s="30">
        <f>H14+I14+J14+K14</f>
        <v>167.7</v>
      </c>
      <c r="H14" s="30">
        <v>156.5</v>
      </c>
      <c r="I14" s="30">
        <v>8.2</v>
      </c>
      <c r="J14" s="30">
        <v>3</v>
      </c>
      <c r="K14" s="30">
        <v>0</v>
      </c>
      <c r="L14" s="4"/>
    </row>
    <row r="15" spans="1:12" ht="15.75">
      <c r="A15" s="115">
        <v>3</v>
      </c>
      <c r="B15" s="113"/>
      <c r="C15" s="111" t="s">
        <v>4</v>
      </c>
      <c r="D15" s="109">
        <v>54.5</v>
      </c>
      <c r="E15" s="109">
        <v>854.1</v>
      </c>
      <c r="F15" s="31" t="s">
        <v>3</v>
      </c>
      <c r="G15" s="30">
        <f>H15+I15+J15+K15</f>
        <v>52.1</v>
      </c>
      <c r="H15" s="30">
        <v>43</v>
      </c>
      <c r="I15" s="30">
        <v>9.1</v>
      </c>
      <c r="J15" s="30">
        <v>0</v>
      </c>
      <c r="K15" s="30">
        <v>0</v>
      </c>
      <c r="L15" s="4"/>
    </row>
    <row r="16" spans="1:12" ht="15.75">
      <c r="A16" s="116"/>
      <c r="B16" s="114"/>
      <c r="C16" s="112"/>
      <c r="D16" s="110"/>
      <c r="E16" s="110"/>
      <c r="F16" s="31" t="s">
        <v>5</v>
      </c>
      <c r="G16" s="30">
        <f>H16+I16+J16+K16</f>
        <v>2.4</v>
      </c>
      <c r="H16" s="30">
        <v>2.4</v>
      </c>
      <c r="I16" s="30">
        <v>0</v>
      </c>
      <c r="J16" s="30">
        <v>0</v>
      </c>
      <c r="K16" s="30">
        <v>0</v>
      </c>
      <c r="L16" s="4"/>
    </row>
    <row r="17" spans="1:12" ht="15.75">
      <c r="A17" s="115">
        <v>4</v>
      </c>
      <c r="B17" s="113"/>
      <c r="C17" s="111" t="s">
        <v>53</v>
      </c>
      <c r="D17" s="109">
        <v>210.2</v>
      </c>
      <c r="E17" s="109">
        <v>1787.1</v>
      </c>
      <c r="F17" s="31" t="s">
        <v>3</v>
      </c>
      <c r="G17" s="30">
        <f aca="true" t="shared" si="0" ref="G17:G31">H17+I17+J17+K17</f>
        <v>172.5</v>
      </c>
      <c r="H17" s="30">
        <v>168</v>
      </c>
      <c r="I17" s="30">
        <v>2.2</v>
      </c>
      <c r="J17" s="30">
        <v>2.3</v>
      </c>
      <c r="K17" s="30">
        <v>0</v>
      </c>
      <c r="L17" s="4"/>
    </row>
    <row r="18" spans="1:12" ht="15.75">
      <c r="A18" s="122"/>
      <c r="B18" s="125"/>
      <c r="C18" s="124"/>
      <c r="D18" s="123"/>
      <c r="E18" s="123"/>
      <c r="F18" s="31" t="s">
        <v>5</v>
      </c>
      <c r="G18" s="30">
        <f t="shared" si="0"/>
        <v>34.5</v>
      </c>
      <c r="H18" s="30">
        <v>31.8</v>
      </c>
      <c r="I18" s="30">
        <v>2.5</v>
      </c>
      <c r="J18" s="30">
        <v>0.2</v>
      </c>
      <c r="K18" s="30">
        <v>0</v>
      </c>
      <c r="L18" s="4"/>
    </row>
    <row r="19" spans="1:12" ht="15.75">
      <c r="A19" s="116"/>
      <c r="B19" s="114"/>
      <c r="C19" s="112"/>
      <c r="D19" s="110"/>
      <c r="E19" s="110"/>
      <c r="F19" s="31" t="s">
        <v>54</v>
      </c>
      <c r="G19" s="30">
        <f t="shared" si="0"/>
        <v>3.2</v>
      </c>
      <c r="H19" s="30">
        <v>2.7</v>
      </c>
      <c r="I19" s="30">
        <v>0</v>
      </c>
      <c r="J19" s="30">
        <v>0.5</v>
      </c>
      <c r="K19" s="30">
        <v>0</v>
      </c>
      <c r="L19" s="4"/>
    </row>
    <row r="20" spans="1:12" ht="15.75">
      <c r="A20" s="29">
        <v>5</v>
      </c>
      <c r="B20" s="28"/>
      <c r="C20" s="28" t="s">
        <v>59</v>
      </c>
      <c r="D20" s="30">
        <v>7.8</v>
      </c>
      <c r="E20" s="30">
        <v>794.7</v>
      </c>
      <c r="F20" s="31" t="s">
        <v>3</v>
      </c>
      <c r="G20" s="30">
        <f t="shared" si="0"/>
        <v>7.800000000000001</v>
      </c>
      <c r="H20" s="30">
        <v>5.2</v>
      </c>
      <c r="I20" s="30">
        <v>2.6</v>
      </c>
      <c r="J20" s="30">
        <v>0</v>
      </c>
      <c r="K20" s="30">
        <v>0</v>
      </c>
      <c r="L20" s="4"/>
    </row>
    <row r="21" spans="1:12" ht="15.75">
      <c r="A21" s="126">
        <v>6</v>
      </c>
      <c r="B21" s="102"/>
      <c r="C21" s="100" t="s">
        <v>59</v>
      </c>
      <c r="D21" s="98">
        <v>54.5</v>
      </c>
      <c r="E21" s="98">
        <v>590.6</v>
      </c>
      <c r="F21" s="31" t="s">
        <v>3</v>
      </c>
      <c r="G21" s="30">
        <f t="shared" si="0"/>
        <v>51.9</v>
      </c>
      <c r="H21" s="30">
        <v>39.8</v>
      </c>
      <c r="I21" s="30">
        <v>8.1</v>
      </c>
      <c r="J21" s="30">
        <v>4</v>
      </c>
      <c r="K21" s="30">
        <v>0</v>
      </c>
      <c r="L21" s="4"/>
    </row>
    <row r="22" spans="1:12" ht="15.75">
      <c r="A22" s="127"/>
      <c r="B22" s="103"/>
      <c r="C22" s="101"/>
      <c r="D22" s="99"/>
      <c r="E22" s="99"/>
      <c r="F22" s="31" t="s">
        <v>54</v>
      </c>
      <c r="G22" s="30">
        <f t="shared" si="0"/>
        <v>2.6</v>
      </c>
      <c r="H22" s="30">
        <v>0.4</v>
      </c>
      <c r="I22" s="30">
        <v>2.2</v>
      </c>
      <c r="J22" s="30">
        <v>0</v>
      </c>
      <c r="K22" s="30">
        <v>0</v>
      </c>
      <c r="L22" s="4"/>
    </row>
    <row r="23" spans="1:12" ht="15.75">
      <c r="A23" s="29">
        <v>7</v>
      </c>
      <c r="B23" s="28"/>
      <c r="C23" s="28" t="s">
        <v>60</v>
      </c>
      <c r="D23" s="30">
        <v>28.2</v>
      </c>
      <c r="E23" s="30">
        <v>219.1</v>
      </c>
      <c r="F23" s="31" t="s">
        <v>54</v>
      </c>
      <c r="G23" s="30">
        <f t="shared" si="0"/>
        <v>28.2</v>
      </c>
      <c r="H23" s="30">
        <v>25.2</v>
      </c>
      <c r="I23" s="30">
        <v>3</v>
      </c>
      <c r="J23" s="30">
        <v>0</v>
      </c>
      <c r="K23" s="30">
        <v>0</v>
      </c>
      <c r="L23" s="4"/>
    </row>
    <row r="24" spans="1:12" ht="15.75">
      <c r="A24" s="29">
        <v>8</v>
      </c>
      <c r="B24" s="28"/>
      <c r="C24" s="28" t="s">
        <v>8</v>
      </c>
      <c r="D24" s="30">
        <v>52.8</v>
      </c>
      <c r="E24" s="30">
        <v>1111.9</v>
      </c>
      <c r="F24" s="31" t="s">
        <v>3</v>
      </c>
      <c r="G24" s="30">
        <f t="shared" si="0"/>
        <v>52.8</v>
      </c>
      <c r="H24" s="30">
        <v>47.3</v>
      </c>
      <c r="I24" s="30">
        <v>3</v>
      </c>
      <c r="J24" s="30">
        <v>2.5</v>
      </c>
      <c r="K24" s="30">
        <v>0</v>
      </c>
      <c r="L24" s="4"/>
    </row>
    <row r="25" spans="1:20" ht="15.75">
      <c r="A25" s="29">
        <v>9</v>
      </c>
      <c r="B25" s="28"/>
      <c r="C25" s="28" t="s">
        <v>18</v>
      </c>
      <c r="D25" s="30">
        <v>2.3</v>
      </c>
      <c r="E25" s="30">
        <v>72.8</v>
      </c>
      <c r="F25" s="31" t="s">
        <v>28</v>
      </c>
      <c r="G25" s="30">
        <f t="shared" si="0"/>
        <v>2.3</v>
      </c>
      <c r="H25" s="30">
        <v>0</v>
      </c>
      <c r="I25" s="30">
        <v>2.3</v>
      </c>
      <c r="J25" s="30">
        <v>0</v>
      </c>
      <c r="K25" s="30">
        <v>0</v>
      </c>
      <c r="L25" s="4"/>
      <c r="P25" s="126"/>
      <c r="Q25" s="113"/>
      <c r="R25" s="113"/>
      <c r="S25" s="104"/>
      <c r="T25" s="104"/>
    </row>
    <row r="26" spans="1:20" ht="15.75">
      <c r="A26" s="126">
        <v>10</v>
      </c>
      <c r="B26" s="126"/>
      <c r="C26" s="111" t="s">
        <v>4</v>
      </c>
      <c r="D26" s="109">
        <v>194.5</v>
      </c>
      <c r="E26" s="109">
        <v>1383.5</v>
      </c>
      <c r="F26" s="31" t="s">
        <v>3</v>
      </c>
      <c r="G26" s="30">
        <f t="shared" si="0"/>
        <v>55.900000000000006</v>
      </c>
      <c r="H26" s="30">
        <v>36.1</v>
      </c>
      <c r="I26" s="30">
        <v>19.8</v>
      </c>
      <c r="J26" s="30">
        <v>0</v>
      </c>
      <c r="K26" s="30">
        <v>0</v>
      </c>
      <c r="L26" s="4"/>
      <c r="P26" s="127"/>
      <c r="Q26" s="114"/>
      <c r="R26" s="114"/>
      <c r="S26" s="105"/>
      <c r="T26" s="105"/>
    </row>
    <row r="27" spans="1:12" ht="15.75">
      <c r="A27" s="127"/>
      <c r="B27" s="127"/>
      <c r="C27" s="112"/>
      <c r="D27" s="110"/>
      <c r="E27" s="110"/>
      <c r="F27" s="31" t="s">
        <v>5</v>
      </c>
      <c r="G27" s="30">
        <f t="shared" si="0"/>
        <v>138.6</v>
      </c>
      <c r="H27" s="30">
        <v>0</v>
      </c>
      <c r="I27" s="30">
        <v>138.6</v>
      </c>
      <c r="J27" s="30">
        <v>0</v>
      </c>
      <c r="K27" s="30">
        <v>0</v>
      </c>
      <c r="L27" s="4"/>
    </row>
    <row r="28" spans="1:12" ht="15.75">
      <c r="A28" s="29">
        <v>11</v>
      </c>
      <c r="B28" s="28"/>
      <c r="C28" s="28" t="s">
        <v>48</v>
      </c>
      <c r="D28" s="30">
        <v>2</v>
      </c>
      <c r="E28" s="30">
        <v>14.8</v>
      </c>
      <c r="F28" s="31" t="s">
        <v>28</v>
      </c>
      <c r="G28" s="30">
        <f t="shared" si="0"/>
        <v>2</v>
      </c>
      <c r="H28" s="30">
        <v>0</v>
      </c>
      <c r="I28" s="30">
        <v>0</v>
      </c>
      <c r="J28" s="30">
        <v>0</v>
      </c>
      <c r="K28" s="30">
        <v>2</v>
      </c>
      <c r="L28" s="4"/>
    </row>
    <row r="29" spans="1:12" ht="15.75">
      <c r="A29" s="29">
        <v>12</v>
      </c>
      <c r="B29" s="28"/>
      <c r="C29" s="28" t="s">
        <v>49</v>
      </c>
      <c r="D29" s="30">
        <v>107.9</v>
      </c>
      <c r="E29" s="30">
        <v>1128</v>
      </c>
      <c r="F29" s="31" t="s">
        <v>3</v>
      </c>
      <c r="G29" s="30">
        <f t="shared" si="0"/>
        <v>107.9</v>
      </c>
      <c r="H29" s="30">
        <v>107.9</v>
      </c>
      <c r="I29" s="30">
        <v>0</v>
      </c>
      <c r="J29" s="30">
        <v>0</v>
      </c>
      <c r="K29" s="30">
        <v>0</v>
      </c>
      <c r="L29" s="4"/>
    </row>
    <row r="30" spans="1:12" ht="15.75">
      <c r="A30" s="29">
        <v>13</v>
      </c>
      <c r="B30" s="28"/>
      <c r="C30" s="28" t="s">
        <v>14</v>
      </c>
      <c r="D30" s="30">
        <v>5.8</v>
      </c>
      <c r="E30" s="30">
        <v>36.8</v>
      </c>
      <c r="F30" s="31" t="s">
        <v>3</v>
      </c>
      <c r="G30" s="30">
        <f t="shared" si="0"/>
        <v>5.8</v>
      </c>
      <c r="H30" s="30">
        <v>5.8</v>
      </c>
      <c r="I30" s="30">
        <v>0</v>
      </c>
      <c r="J30" s="30">
        <v>0</v>
      </c>
      <c r="K30" s="30">
        <v>0</v>
      </c>
      <c r="L30" s="4"/>
    </row>
    <row r="31" spans="1:12" ht="15.75" hidden="1">
      <c r="A31" s="28"/>
      <c r="B31" s="28"/>
      <c r="C31" s="28"/>
      <c r="D31" s="30"/>
      <c r="E31" s="30"/>
      <c r="F31" s="31"/>
      <c r="G31" s="30">
        <f t="shared" si="0"/>
        <v>0</v>
      </c>
      <c r="H31" s="30"/>
      <c r="I31" s="30"/>
      <c r="J31" s="30"/>
      <c r="K31" s="30"/>
      <c r="L31" s="4"/>
    </row>
    <row r="32" spans="1:12" ht="15.75">
      <c r="A32" s="28"/>
      <c r="B32" s="28"/>
      <c r="C32" s="28"/>
      <c r="D32" s="30"/>
      <c r="E32" s="30"/>
      <c r="F32" s="31"/>
      <c r="G32" s="30"/>
      <c r="H32" s="30"/>
      <c r="I32" s="30"/>
      <c r="J32" s="30"/>
      <c r="K32" s="30"/>
      <c r="L32" s="4"/>
    </row>
    <row r="33" spans="1:12" ht="14.25" customHeight="1">
      <c r="A33" s="28"/>
      <c r="B33" s="21" t="s">
        <v>73</v>
      </c>
      <c r="C33" s="28"/>
      <c r="D33" s="32">
        <f>SUM(D12:D32)</f>
        <v>896.6999999999998</v>
      </c>
      <c r="E33" s="32">
        <f>SUM(E12:E32)</f>
        <v>9562.3</v>
      </c>
      <c r="F33" s="31"/>
      <c r="G33" s="32">
        <f>SUM(G12:G32)</f>
        <v>896.6999999999998</v>
      </c>
      <c r="H33" s="32">
        <f>SUM(H12:H32)</f>
        <v>672.0999999999999</v>
      </c>
      <c r="I33" s="32">
        <f>SUM(I12:I32)</f>
        <v>207.1</v>
      </c>
      <c r="J33" s="32">
        <f>SUM(J12:J32)</f>
        <v>15</v>
      </c>
      <c r="K33" s="32">
        <f>SUM(K12:K32)</f>
        <v>2.5</v>
      </c>
      <c r="L33" s="4"/>
    </row>
    <row r="34" spans="1:12" ht="15.75">
      <c r="A34" s="28"/>
      <c r="B34" s="28" t="s">
        <v>29</v>
      </c>
      <c r="C34" s="28"/>
      <c r="D34" s="30"/>
      <c r="E34" s="30"/>
      <c r="F34" s="31" t="s">
        <v>3</v>
      </c>
      <c r="G34" s="30">
        <f aca="true" t="shared" si="1" ref="G34:G39">H34+I34+J34+K34</f>
        <v>682.9</v>
      </c>
      <c r="H34" s="30">
        <f>H13+H14+H15+H17+H20+H21+H24+H26+H29+H30</f>
        <v>609.6</v>
      </c>
      <c r="I34" s="30">
        <f>I13+I14+I15+I17+I20+I21+I24+I26+I29+I30</f>
        <v>58.5</v>
      </c>
      <c r="J34" s="30">
        <f>J13+J14+J15+J17+J20+J21+J24+J26+J29+J30</f>
        <v>14.3</v>
      </c>
      <c r="K34" s="30">
        <f>K13+K14+K15+K17+K20+K21+K24+K26+K29+K30</f>
        <v>0.5</v>
      </c>
      <c r="L34" s="4"/>
    </row>
    <row r="35" spans="1:12" ht="15.75">
      <c r="A35" s="28"/>
      <c r="B35" s="28"/>
      <c r="C35" s="28"/>
      <c r="D35" s="30"/>
      <c r="E35" s="30"/>
      <c r="F35" s="31" t="s">
        <v>5</v>
      </c>
      <c r="G35" s="30">
        <f t="shared" si="1"/>
        <v>175.5</v>
      </c>
      <c r="H35" s="30">
        <f>H16+H18+H27</f>
        <v>34.2</v>
      </c>
      <c r="I35" s="30">
        <f>I16+I18+I27</f>
        <v>141.1</v>
      </c>
      <c r="J35" s="30">
        <f>J16+J18+J27</f>
        <v>0.2</v>
      </c>
      <c r="K35" s="30">
        <f>K16+K18+K27</f>
        <v>0</v>
      </c>
      <c r="L35" s="4"/>
    </row>
    <row r="36" spans="1:12" ht="15.75">
      <c r="A36" s="28"/>
      <c r="B36" s="28"/>
      <c r="C36" s="28"/>
      <c r="D36" s="30"/>
      <c r="E36" s="30"/>
      <c r="F36" s="31" t="s">
        <v>54</v>
      </c>
      <c r="G36" s="30">
        <f t="shared" si="1"/>
        <v>34</v>
      </c>
      <c r="H36" s="30">
        <f>H19+H22+H23</f>
        <v>28.3</v>
      </c>
      <c r="I36" s="30">
        <f>I19+I22+I23</f>
        <v>5.2</v>
      </c>
      <c r="J36" s="30">
        <f>J19+J22+J23</f>
        <v>0.5</v>
      </c>
      <c r="K36" s="30">
        <f>K19+K22+K23</f>
        <v>0</v>
      </c>
      <c r="L36" s="4"/>
    </row>
    <row r="37" spans="1:12" ht="15.75">
      <c r="A37" s="28"/>
      <c r="B37" s="28"/>
      <c r="C37" s="28"/>
      <c r="D37" s="30"/>
      <c r="E37" s="30"/>
      <c r="F37" s="31" t="s">
        <v>28</v>
      </c>
      <c r="G37" s="30">
        <f t="shared" si="1"/>
        <v>4.3</v>
      </c>
      <c r="H37" s="30">
        <f>H25+H28</f>
        <v>0</v>
      </c>
      <c r="I37" s="30">
        <f>I25+I28</f>
        <v>2.3</v>
      </c>
      <c r="J37" s="30">
        <f>J25+J28</f>
        <v>0</v>
      </c>
      <c r="K37" s="30">
        <f>K25+K28</f>
        <v>2</v>
      </c>
      <c r="L37" s="4"/>
    </row>
    <row r="38" spans="1:12" ht="15.75" hidden="1">
      <c r="A38" s="28"/>
      <c r="B38" s="28"/>
      <c r="C38" s="28"/>
      <c r="D38" s="30"/>
      <c r="E38" s="30"/>
      <c r="F38" s="31"/>
      <c r="G38" s="30">
        <f t="shared" si="1"/>
        <v>0</v>
      </c>
      <c r="H38" s="30">
        <v>0</v>
      </c>
      <c r="I38" s="30">
        <f>I29</f>
        <v>0</v>
      </c>
      <c r="J38" s="30">
        <f>J29</f>
        <v>0</v>
      </c>
      <c r="K38" s="30">
        <f>K29</f>
        <v>0</v>
      </c>
      <c r="L38" s="4"/>
    </row>
    <row r="39" spans="1:12" ht="15.75" hidden="1">
      <c r="A39" s="28"/>
      <c r="B39" s="28"/>
      <c r="C39" s="28"/>
      <c r="D39" s="30"/>
      <c r="E39" s="30"/>
      <c r="F39" s="31"/>
      <c r="G39" s="30">
        <f t="shared" si="1"/>
        <v>0</v>
      </c>
      <c r="H39" s="30"/>
      <c r="I39" s="30"/>
      <c r="J39" s="30"/>
      <c r="K39" s="30"/>
      <c r="L39" s="4"/>
    </row>
    <row r="40" spans="1:12" ht="15.75">
      <c r="A40" s="28"/>
      <c r="B40" s="21" t="s">
        <v>30</v>
      </c>
      <c r="C40" s="29"/>
      <c r="D40" s="30"/>
      <c r="E40" s="30"/>
      <c r="F40" s="31"/>
      <c r="G40" s="30"/>
      <c r="H40" s="30"/>
      <c r="I40" s="30"/>
      <c r="J40" s="30"/>
      <c r="K40" s="30"/>
      <c r="L40" s="4"/>
    </row>
    <row r="41" spans="1:12" ht="15.75">
      <c r="A41" s="29">
        <v>1</v>
      </c>
      <c r="B41" s="21"/>
      <c r="C41" s="28" t="s">
        <v>47</v>
      </c>
      <c r="D41" s="30">
        <v>12.4</v>
      </c>
      <c r="E41" s="30">
        <v>568.4</v>
      </c>
      <c r="F41" s="31" t="s">
        <v>28</v>
      </c>
      <c r="G41" s="30">
        <f>H41+I41+J41+K41</f>
        <v>12.4</v>
      </c>
      <c r="H41" s="30">
        <v>5.5</v>
      </c>
      <c r="I41" s="30">
        <v>2.8</v>
      </c>
      <c r="J41" s="30">
        <v>3</v>
      </c>
      <c r="K41" s="30">
        <v>1.1</v>
      </c>
      <c r="L41" s="4"/>
    </row>
    <row r="42" spans="1:12" ht="63">
      <c r="A42" s="3">
        <v>2</v>
      </c>
      <c r="B42" s="13"/>
      <c r="C42" s="54" t="s">
        <v>89</v>
      </c>
      <c r="D42" s="14">
        <v>1.6</v>
      </c>
      <c r="E42" s="14">
        <v>43.1</v>
      </c>
      <c r="F42" s="4" t="s">
        <v>90</v>
      </c>
      <c r="G42" s="14">
        <f>H42+I42+J42+K42</f>
        <v>1.6</v>
      </c>
      <c r="H42" s="14">
        <v>0.6</v>
      </c>
      <c r="I42" s="14">
        <v>1</v>
      </c>
      <c r="J42" s="14">
        <v>0</v>
      </c>
      <c r="K42" s="14">
        <v>0</v>
      </c>
      <c r="L42" s="4"/>
    </row>
    <row r="43" spans="1:12" ht="15.75" hidden="1">
      <c r="A43" s="29">
        <v>3</v>
      </c>
      <c r="B43" s="21"/>
      <c r="C43" s="28"/>
      <c r="D43" s="30">
        <v>0</v>
      </c>
      <c r="E43" s="30"/>
      <c r="F43" s="31"/>
      <c r="G43" s="30">
        <f>H43+I43+J43+K43</f>
        <v>0</v>
      </c>
      <c r="H43" s="30"/>
      <c r="I43" s="30"/>
      <c r="J43" s="30"/>
      <c r="K43" s="30"/>
      <c r="L43" s="4"/>
    </row>
    <row r="44" spans="1:12" ht="15.75" hidden="1">
      <c r="A44" s="29"/>
      <c r="B44" s="21"/>
      <c r="C44" s="28"/>
      <c r="D44" s="30"/>
      <c r="E44" s="30"/>
      <c r="F44" s="31"/>
      <c r="G44" s="30"/>
      <c r="H44" s="30"/>
      <c r="I44" s="30"/>
      <c r="J44" s="30"/>
      <c r="K44" s="30"/>
      <c r="L44" s="4"/>
    </row>
    <row r="45" spans="1:12" ht="15.75" hidden="1">
      <c r="A45" s="29"/>
      <c r="B45" s="21"/>
      <c r="C45" s="28"/>
      <c r="D45" s="30"/>
      <c r="E45" s="30"/>
      <c r="F45" s="31"/>
      <c r="G45" s="30"/>
      <c r="H45" s="30"/>
      <c r="I45" s="30"/>
      <c r="J45" s="30"/>
      <c r="K45" s="30"/>
      <c r="L45" s="4"/>
    </row>
    <row r="46" spans="1:12" ht="15.75">
      <c r="A46" s="28"/>
      <c r="B46" s="28"/>
      <c r="C46" s="28"/>
      <c r="D46" s="30"/>
      <c r="E46" s="30"/>
      <c r="F46" s="31"/>
      <c r="G46" s="30"/>
      <c r="H46" s="30"/>
      <c r="I46" s="30"/>
      <c r="J46" s="30"/>
      <c r="K46" s="30"/>
      <c r="L46" s="4"/>
    </row>
    <row r="47" spans="1:12" ht="15.75">
      <c r="A47" s="28"/>
      <c r="B47" s="21" t="s">
        <v>73</v>
      </c>
      <c r="C47" s="28"/>
      <c r="D47" s="32">
        <f>SUM(D40:D46)</f>
        <v>14</v>
      </c>
      <c r="E47" s="32">
        <f>SUM(E40:E46)</f>
        <v>611.5</v>
      </c>
      <c r="F47" s="31"/>
      <c r="G47" s="32">
        <f>SUM(G40:G46)</f>
        <v>14</v>
      </c>
      <c r="H47" s="32">
        <f>SUM(H40:H46)</f>
        <v>6.1</v>
      </c>
      <c r="I47" s="32">
        <f>SUM(I40:I46)</f>
        <v>3.8</v>
      </c>
      <c r="J47" s="32">
        <f>SUM(J40:J46)</f>
        <v>3</v>
      </c>
      <c r="K47" s="32">
        <f>SUM(K40:K46)</f>
        <v>1.1</v>
      </c>
      <c r="L47" s="4"/>
    </row>
    <row r="48" spans="1:12" ht="15.75">
      <c r="A48" s="28"/>
      <c r="B48" s="28" t="s">
        <v>29</v>
      </c>
      <c r="C48" s="28"/>
      <c r="D48" s="30"/>
      <c r="E48" s="30"/>
      <c r="F48" s="31" t="s">
        <v>28</v>
      </c>
      <c r="G48" s="30">
        <f>H48+I48+J48+K48</f>
        <v>12.4</v>
      </c>
      <c r="H48" s="30">
        <f aca="true" t="shared" si="2" ref="H48:K49">H41</f>
        <v>5.5</v>
      </c>
      <c r="I48" s="30">
        <f t="shared" si="2"/>
        <v>2.8</v>
      </c>
      <c r="J48" s="30">
        <f t="shared" si="2"/>
        <v>3</v>
      </c>
      <c r="K48" s="30">
        <f t="shared" si="2"/>
        <v>1.1</v>
      </c>
      <c r="L48" s="4"/>
    </row>
    <row r="49" spans="1:12" ht="63">
      <c r="A49" s="28"/>
      <c r="B49" s="28"/>
      <c r="C49" s="28"/>
      <c r="D49" s="30"/>
      <c r="E49" s="30"/>
      <c r="F49" s="4" t="s">
        <v>90</v>
      </c>
      <c r="G49" s="96">
        <f>H49+I49+J49+K49</f>
        <v>1.6</v>
      </c>
      <c r="H49" s="96">
        <f t="shared" si="2"/>
        <v>0.6</v>
      </c>
      <c r="I49" s="96">
        <f t="shared" si="2"/>
        <v>1</v>
      </c>
      <c r="J49" s="96">
        <f t="shared" si="2"/>
        <v>0</v>
      </c>
      <c r="K49" s="96">
        <f t="shared" si="2"/>
        <v>0</v>
      </c>
      <c r="L49" s="4"/>
    </row>
    <row r="50" spans="1:12" ht="15.75">
      <c r="A50" s="28"/>
      <c r="B50" s="28"/>
      <c r="C50" s="28"/>
      <c r="D50" s="30"/>
      <c r="E50" s="30"/>
      <c r="F50" s="31"/>
      <c r="G50" s="30"/>
      <c r="H50" s="30"/>
      <c r="I50" s="30"/>
      <c r="J50" s="30"/>
      <c r="K50" s="30"/>
      <c r="L50" s="4"/>
    </row>
    <row r="51" spans="1:12" ht="15.75">
      <c r="A51" s="21"/>
      <c r="B51" s="33" t="s">
        <v>31</v>
      </c>
      <c r="C51" s="29"/>
      <c r="D51" s="30"/>
      <c r="E51" s="30"/>
      <c r="F51" s="31"/>
      <c r="G51" s="30"/>
      <c r="H51" s="30"/>
      <c r="I51" s="30"/>
      <c r="J51" s="30"/>
      <c r="K51" s="30"/>
      <c r="L51" s="21"/>
    </row>
    <row r="52" spans="1:12" ht="15.75">
      <c r="A52" s="29">
        <v>1</v>
      </c>
      <c r="B52" s="34"/>
      <c r="C52" s="28" t="s">
        <v>55</v>
      </c>
      <c r="D52" s="30">
        <v>13</v>
      </c>
      <c r="E52" s="30">
        <v>1429.8</v>
      </c>
      <c r="F52" s="31" t="s">
        <v>28</v>
      </c>
      <c r="G52" s="30">
        <f>H52+I52+J52+K52</f>
        <v>13</v>
      </c>
      <c r="H52" s="30">
        <v>0</v>
      </c>
      <c r="I52" s="30">
        <v>13</v>
      </c>
      <c r="J52" s="30">
        <v>0</v>
      </c>
      <c r="K52" s="30">
        <v>0</v>
      </c>
      <c r="L52" s="28"/>
    </row>
    <row r="53" spans="1:12" ht="15.75">
      <c r="A53" s="29">
        <v>2</v>
      </c>
      <c r="B53" s="34"/>
      <c r="C53" s="28" t="s">
        <v>64</v>
      </c>
      <c r="D53" s="30">
        <v>7.5</v>
      </c>
      <c r="E53" s="30">
        <v>150.1</v>
      </c>
      <c r="F53" s="31" t="s">
        <v>65</v>
      </c>
      <c r="G53" s="30">
        <f aca="true" t="shared" si="3" ref="G53:G62">H53+I53+J53+K53</f>
        <v>7.5</v>
      </c>
      <c r="H53" s="30">
        <v>0</v>
      </c>
      <c r="I53" s="30">
        <v>0.8</v>
      </c>
      <c r="J53" s="30">
        <v>6.7</v>
      </c>
      <c r="K53" s="30">
        <v>0</v>
      </c>
      <c r="L53" s="28"/>
    </row>
    <row r="54" spans="1:12" ht="15.75">
      <c r="A54" s="29">
        <v>3</v>
      </c>
      <c r="B54" s="34"/>
      <c r="C54" s="28" t="s">
        <v>7</v>
      </c>
      <c r="D54" s="30">
        <v>23.4</v>
      </c>
      <c r="E54" s="30">
        <v>716.7</v>
      </c>
      <c r="F54" s="31" t="s">
        <v>28</v>
      </c>
      <c r="G54" s="30">
        <f t="shared" si="3"/>
        <v>23.4</v>
      </c>
      <c r="H54" s="30">
        <v>12.1</v>
      </c>
      <c r="I54" s="30">
        <v>11.3</v>
      </c>
      <c r="J54" s="30">
        <v>0</v>
      </c>
      <c r="K54" s="30">
        <v>0</v>
      </c>
      <c r="L54" s="28"/>
    </row>
    <row r="55" spans="1:12" ht="15.75">
      <c r="A55" s="29">
        <v>4</v>
      </c>
      <c r="B55" s="34"/>
      <c r="C55" s="28" t="s">
        <v>86</v>
      </c>
      <c r="D55" s="30">
        <v>4</v>
      </c>
      <c r="E55" s="30">
        <v>16.9</v>
      </c>
      <c r="F55" s="31" t="s">
        <v>28</v>
      </c>
      <c r="G55" s="30">
        <f t="shared" si="3"/>
        <v>4</v>
      </c>
      <c r="H55" s="30">
        <v>3.5</v>
      </c>
      <c r="I55" s="30">
        <v>0</v>
      </c>
      <c r="J55" s="30">
        <v>0</v>
      </c>
      <c r="K55" s="30">
        <v>0.5</v>
      </c>
      <c r="L55" s="28"/>
    </row>
    <row r="56" spans="1:12" ht="15.75">
      <c r="A56" s="29">
        <v>5</v>
      </c>
      <c r="B56" s="34"/>
      <c r="C56" s="28" t="s">
        <v>75</v>
      </c>
      <c r="D56" s="30">
        <v>6.9</v>
      </c>
      <c r="E56" s="30">
        <v>184.2</v>
      </c>
      <c r="F56" s="31" t="s">
        <v>28</v>
      </c>
      <c r="G56" s="30">
        <f t="shared" si="3"/>
        <v>6.9</v>
      </c>
      <c r="H56" s="30">
        <v>0.9</v>
      </c>
      <c r="I56" s="30">
        <v>5</v>
      </c>
      <c r="J56" s="30">
        <v>1</v>
      </c>
      <c r="K56" s="30">
        <v>0</v>
      </c>
      <c r="L56" s="28"/>
    </row>
    <row r="57" spans="1:12" ht="15.75">
      <c r="A57" s="29">
        <v>6</v>
      </c>
      <c r="B57" s="34"/>
      <c r="C57" s="28" t="s">
        <v>75</v>
      </c>
      <c r="D57" s="30">
        <v>6.6</v>
      </c>
      <c r="E57" s="30">
        <v>225.7</v>
      </c>
      <c r="F57" s="31" t="s">
        <v>28</v>
      </c>
      <c r="G57" s="30">
        <f t="shared" si="3"/>
        <v>6.6</v>
      </c>
      <c r="H57" s="30">
        <v>4.5</v>
      </c>
      <c r="I57" s="30">
        <v>2.1</v>
      </c>
      <c r="J57" s="30">
        <v>0</v>
      </c>
      <c r="K57" s="30">
        <v>0</v>
      </c>
      <c r="L57" s="28"/>
    </row>
    <row r="58" spans="1:12" ht="15.75" hidden="1">
      <c r="A58" s="3">
        <v>7</v>
      </c>
      <c r="B58" s="34"/>
      <c r="C58" s="28"/>
      <c r="D58" s="30"/>
      <c r="E58" s="30"/>
      <c r="F58" s="31"/>
      <c r="G58" s="30">
        <f t="shared" si="3"/>
        <v>0</v>
      </c>
      <c r="H58" s="30"/>
      <c r="I58" s="30"/>
      <c r="J58" s="30"/>
      <c r="K58" s="30"/>
      <c r="L58" s="28"/>
    </row>
    <row r="59" spans="1:12" ht="15.75" hidden="1">
      <c r="A59" s="3">
        <v>8</v>
      </c>
      <c r="B59" s="34"/>
      <c r="C59" s="28"/>
      <c r="D59" s="30"/>
      <c r="E59" s="30"/>
      <c r="F59" s="31"/>
      <c r="G59" s="30">
        <f t="shared" si="3"/>
        <v>0</v>
      </c>
      <c r="H59" s="30"/>
      <c r="I59" s="30"/>
      <c r="J59" s="30"/>
      <c r="K59" s="30"/>
      <c r="L59" s="28"/>
    </row>
    <row r="60" spans="1:12" ht="15.75" hidden="1">
      <c r="A60" s="3">
        <v>9</v>
      </c>
      <c r="B60" s="34"/>
      <c r="C60" s="28"/>
      <c r="D60" s="30"/>
      <c r="E60" s="30"/>
      <c r="F60" s="31"/>
      <c r="G60" s="30">
        <f t="shared" si="3"/>
        <v>0</v>
      </c>
      <c r="H60" s="30"/>
      <c r="I60" s="30"/>
      <c r="J60" s="30"/>
      <c r="K60" s="30"/>
      <c r="L60" s="28"/>
    </row>
    <row r="61" spans="1:12" ht="15.75" hidden="1">
      <c r="A61" s="3">
        <v>10</v>
      </c>
      <c r="B61" s="34"/>
      <c r="C61" s="28"/>
      <c r="D61" s="30"/>
      <c r="E61" s="30"/>
      <c r="F61" s="31"/>
      <c r="G61" s="30">
        <f t="shared" si="3"/>
        <v>0</v>
      </c>
      <c r="H61" s="30"/>
      <c r="I61" s="30"/>
      <c r="J61" s="30"/>
      <c r="K61" s="30"/>
      <c r="L61" s="28"/>
    </row>
    <row r="62" spans="1:12" ht="15.75" hidden="1">
      <c r="A62" s="3">
        <v>11</v>
      </c>
      <c r="B62" s="34"/>
      <c r="C62" s="28"/>
      <c r="D62" s="30"/>
      <c r="E62" s="30"/>
      <c r="F62" s="31"/>
      <c r="G62" s="30">
        <f t="shared" si="3"/>
        <v>0</v>
      </c>
      <c r="H62" s="30"/>
      <c r="I62" s="30"/>
      <c r="J62" s="30"/>
      <c r="K62" s="30"/>
      <c r="L62" s="28"/>
    </row>
    <row r="63" spans="1:12" ht="15.75" hidden="1">
      <c r="A63" s="3"/>
      <c r="B63" s="34"/>
      <c r="C63" s="28"/>
      <c r="D63" s="30"/>
      <c r="E63" s="30"/>
      <c r="F63" s="31"/>
      <c r="G63" s="30"/>
      <c r="H63" s="30"/>
      <c r="I63" s="30"/>
      <c r="J63" s="30"/>
      <c r="K63" s="30"/>
      <c r="L63" s="28"/>
    </row>
    <row r="64" spans="1:12" ht="15.75">
      <c r="A64" s="3"/>
      <c r="B64" s="34"/>
      <c r="C64" s="28"/>
      <c r="D64" s="30"/>
      <c r="E64" s="30"/>
      <c r="F64" s="31"/>
      <c r="G64" s="30"/>
      <c r="H64" s="30"/>
      <c r="I64" s="30"/>
      <c r="J64" s="30"/>
      <c r="K64" s="30"/>
      <c r="L64" s="28"/>
    </row>
    <row r="65" spans="1:12" ht="15.75">
      <c r="A65" s="28"/>
      <c r="B65" s="21" t="s">
        <v>73</v>
      </c>
      <c r="C65" s="28"/>
      <c r="D65" s="32">
        <f>SUM(D51:D64)</f>
        <v>61.4</v>
      </c>
      <c r="E65" s="32">
        <f>SUM(E51:E64)</f>
        <v>2723.3999999999996</v>
      </c>
      <c r="F65" s="31"/>
      <c r="G65" s="32">
        <f>SUM(G52:G64)</f>
        <v>61.4</v>
      </c>
      <c r="H65" s="32">
        <f>SUM(H52:H64)</f>
        <v>21</v>
      </c>
      <c r="I65" s="32">
        <f>SUM(I52:I64)</f>
        <v>32.2</v>
      </c>
      <c r="J65" s="32">
        <f>SUM(J52:J64)</f>
        <v>7.7</v>
      </c>
      <c r="K65" s="32">
        <f>SUM(K52:K64)</f>
        <v>0.5</v>
      </c>
      <c r="L65" s="28"/>
    </row>
    <row r="66" spans="1:12" ht="15.75">
      <c r="A66" s="28"/>
      <c r="B66" s="28" t="s">
        <v>29</v>
      </c>
      <c r="C66" s="28"/>
      <c r="D66" s="30"/>
      <c r="E66" s="30"/>
      <c r="F66" s="31" t="s">
        <v>28</v>
      </c>
      <c r="G66" s="30">
        <f>H66+I66+J66+K66</f>
        <v>53.900000000000006</v>
      </c>
      <c r="H66" s="30">
        <f>H52+H54+H55+H56+H57</f>
        <v>21</v>
      </c>
      <c r="I66" s="30">
        <f>I52+I54+I55+I56+I57</f>
        <v>31.400000000000002</v>
      </c>
      <c r="J66" s="30">
        <f>J52+J54+J55+J56+J57</f>
        <v>1</v>
      </c>
      <c r="K66" s="30">
        <f>K52+K54+K55+K56+K57</f>
        <v>0.5</v>
      </c>
      <c r="L66" s="28"/>
    </row>
    <row r="67" spans="1:12" ht="15.75">
      <c r="A67" s="28"/>
      <c r="B67" s="28"/>
      <c r="C67" s="28"/>
      <c r="D67" s="30"/>
      <c r="E67" s="30"/>
      <c r="F67" s="31" t="s">
        <v>65</v>
      </c>
      <c r="G67" s="30">
        <f>H67+I67+J67+K67</f>
        <v>7.5</v>
      </c>
      <c r="H67" s="30">
        <f>H53</f>
        <v>0</v>
      </c>
      <c r="I67" s="30">
        <f>I53</f>
        <v>0.8</v>
      </c>
      <c r="J67" s="30">
        <f>J53</f>
        <v>6.7</v>
      </c>
      <c r="K67" s="30">
        <f>K53</f>
        <v>0</v>
      </c>
      <c r="L67" s="28"/>
    </row>
    <row r="68" spans="1:12" ht="15.75" hidden="1">
      <c r="A68" s="28"/>
      <c r="B68" s="28"/>
      <c r="C68" s="28"/>
      <c r="D68" s="30"/>
      <c r="E68" s="30"/>
      <c r="F68" s="31"/>
      <c r="G68" s="30">
        <f>H68+I68+J68+K68</f>
        <v>0</v>
      </c>
      <c r="H68" s="30"/>
      <c r="I68" s="30"/>
      <c r="J68" s="30"/>
      <c r="K68" s="30"/>
      <c r="L68" s="28"/>
    </row>
    <row r="69" spans="1:12" ht="15.75" hidden="1">
      <c r="A69" s="28"/>
      <c r="B69" s="28"/>
      <c r="C69" s="28"/>
      <c r="D69" s="30"/>
      <c r="E69" s="30"/>
      <c r="F69" s="31"/>
      <c r="G69" s="30"/>
      <c r="H69" s="30"/>
      <c r="I69" s="30"/>
      <c r="J69" s="30"/>
      <c r="K69" s="30"/>
      <c r="L69" s="28"/>
    </row>
    <row r="70" spans="1:12" ht="15.75">
      <c r="A70" s="28"/>
      <c r="B70" s="28"/>
      <c r="C70" s="28"/>
      <c r="D70" s="30"/>
      <c r="E70" s="30"/>
      <c r="F70" s="31"/>
      <c r="G70" s="30"/>
      <c r="H70" s="30"/>
      <c r="I70" s="30"/>
      <c r="J70" s="30"/>
      <c r="K70" s="30"/>
      <c r="L70" s="28"/>
    </row>
    <row r="71" spans="1:12" ht="15.75">
      <c r="A71" s="28"/>
      <c r="B71" s="21" t="s">
        <v>68</v>
      </c>
      <c r="C71" s="28"/>
      <c r="D71" s="32">
        <f>D33+D47+D65</f>
        <v>972.0999999999998</v>
      </c>
      <c r="E71" s="32">
        <f>E33+E47+E65</f>
        <v>12897.199999999999</v>
      </c>
      <c r="F71" s="31"/>
      <c r="G71" s="32">
        <f>G33+G47+G65</f>
        <v>972.0999999999998</v>
      </c>
      <c r="H71" s="32">
        <f>H33+H47+H65</f>
        <v>699.1999999999999</v>
      </c>
      <c r="I71" s="32">
        <f>I33+I47+I65</f>
        <v>243.10000000000002</v>
      </c>
      <c r="J71" s="32">
        <f>J33+J47+J65</f>
        <v>25.7</v>
      </c>
      <c r="K71" s="32">
        <f>K33+K47+K65</f>
        <v>4.1</v>
      </c>
      <c r="L71" s="28"/>
    </row>
    <row r="72" spans="1:12" ht="15.75">
      <c r="A72" s="28"/>
      <c r="B72" s="28" t="s">
        <v>29</v>
      </c>
      <c r="C72" s="28"/>
      <c r="D72" s="30"/>
      <c r="E72" s="30"/>
      <c r="F72" s="31" t="s">
        <v>28</v>
      </c>
      <c r="G72" s="30">
        <f aca="true" t="shared" si="4" ref="G72:G77">H72+I72+J72+K72</f>
        <v>70.6</v>
      </c>
      <c r="H72" s="30">
        <f>H66+H37+H48</f>
        <v>26.5</v>
      </c>
      <c r="I72" s="30">
        <f>I66+I37+I48</f>
        <v>36.5</v>
      </c>
      <c r="J72" s="30">
        <f>J66+J37+J48</f>
        <v>4</v>
      </c>
      <c r="K72" s="30">
        <f>K66+K37+K48</f>
        <v>3.6</v>
      </c>
      <c r="L72" s="28"/>
    </row>
    <row r="73" spans="1:12" ht="15.75">
      <c r="A73" s="28"/>
      <c r="B73" s="28"/>
      <c r="C73" s="28"/>
      <c r="D73" s="30"/>
      <c r="E73" s="30"/>
      <c r="F73" s="31" t="s">
        <v>3</v>
      </c>
      <c r="G73" s="30">
        <f t="shared" si="4"/>
        <v>682.9</v>
      </c>
      <c r="H73" s="30">
        <f aca="true" t="shared" si="5" ref="H73:K75">H34</f>
        <v>609.6</v>
      </c>
      <c r="I73" s="30">
        <f t="shared" si="5"/>
        <v>58.5</v>
      </c>
      <c r="J73" s="30">
        <f t="shared" si="5"/>
        <v>14.3</v>
      </c>
      <c r="K73" s="30">
        <f t="shared" si="5"/>
        <v>0.5</v>
      </c>
      <c r="L73" s="28"/>
    </row>
    <row r="74" spans="1:12" ht="15.75">
      <c r="A74" s="28"/>
      <c r="B74" s="28"/>
      <c r="C74" s="28"/>
      <c r="D74" s="30"/>
      <c r="E74" s="30"/>
      <c r="F74" s="31" t="s">
        <v>5</v>
      </c>
      <c r="G74" s="30">
        <f t="shared" si="4"/>
        <v>175.5</v>
      </c>
      <c r="H74" s="30">
        <f t="shared" si="5"/>
        <v>34.2</v>
      </c>
      <c r="I74" s="30">
        <f t="shared" si="5"/>
        <v>141.1</v>
      </c>
      <c r="J74" s="30">
        <f t="shared" si="5"/>
        <v>0.2</v>
      </c>
      <c r="K74" s="30">
        <f t="shared" si="5"/>
        <v>0</v>
      </c>
      <c r="L74" s="28"/>
    </row>
    <row r="75" spans="1:12" ht="15.75">
      <c r="A75" s="28"/>
      <c r="B75" s="28"/>
      <c r="C75" s="28"/>
      <c r="D75" s="30"/>
      <c r="E75" s="30"/>
      <c r="F75" s="31" t="s">
        <v>54</v>
      </c>
      <c r="G75" s="30">
        <f t="shared" si="4"/>
        <v>34</v>
      </c>
      <c r="H75" s="30">
        <f t="shared" si="5"/>
        <v>28.3</v>
      </c>
      <c r="I75" s="30">
        <f t="shared" si="5"/>
        <v>5.2</v>
      </c>
      <c r="J75" s="30">
        <f t="shared" si="5"/>
        <v>0.5</v>
      </c>
      <c r="K75" s="30">
        <f t="shared" si="5"/>
        <v>0</v>
      </c>
      <c r="L75" s="28"/>
    </row>
    <row r="76" spans="1:12" ht="15.75">
      <c r="A76" s="28"/>
      <c r="B76" s="28"/>
      <c r="C76" s="28"/>
      <c r="D76" s="30"/>
      <c r="E76" s="30"/>
      <c r="F76" s="31" t="s">
        <v>65</v>
      </c>
      <c r="G76" s="30">
        <f t="shared" si="4"/>
        <v>7.5</v>
      </c>
      <c r="H76" s="30">
        <f>H67</f>
        <v>0</v>
      </c>
      <c r="I76" s="30">
        <f>I67</f>
        <v>0.8</v>
      </c>
      <c r="J76" s="30">
        <f>J67</f>
        <v>6.7</v>
      </c>
      <c r="K76" s="30">
        <f>K67</f>
        <v>0</v>
      </c>
      <c r="L76" s="28"/>
    </row>
    <row r="77" spans="1:12" ht="63">
      <c r="A77" s="28"/>
      <c r="B77" s="28"/>
      <c r="C77" s="28"/>
      <c r="D77" s="30"/>
      <c r="E77" s="30"/>
      <c r="F77" s="4" t="s">
        <v>90</v>
      </c>
      <c r="G77" s="96">
        <f t="shared" si="4"/>
        <v>1.6</v>
      </c>
      <c r="H77" s="96">
        <f>H49</f>
        <v>0.6</v>
      </c>
      <c r="I77" s="96">
        <f>I49</f>
        <v>1</v>
      </c>
      <c r="J77" s="96">
        <f>J49</f>
        <v>0</v>
      </c>
      <c r="K77" s="96">
        <f>K49</f>
        <v>0</v>
      </c>
      <c r="L77" s="28"/>
    </row>
    <row r="78" spans="1:12" ht="15.75">
      <c r="A78" s="28"/>
      <c r="B78" s="28"/>
      <c r="C78" s="28"/>
      <c r="D78" s="30"/>
      <c r="E78" s="30"/>
      <c r="F78" s="31"/>
      <c r="G78" s="30"/>
      <c r="H78" s="30"/>
      <c r="I78" s="30"/>
      <c r="J78" s="30"/>
      <c r="K78" s="30"/>
      <c r="L78" s="28"/>
    </row>
    <row r="79" spans="1:12" ht="15.75">
      <c r="A79" s="10"/>
      <c r="B79" s="10"/>
      <c r="C79" s="10"/>
      <c r="D79" s="11"/>
      <c r="E79" s="11"/>
      <c r="F79" s="35"/>
      <c r="G79" s="11"/>
      <c r="H79" s="11"/>
      <c r="I79" s="11"/>
      <c r="J79" s="11"/>
      <c r="K79" s="11"/>
      <c r="L79" s="10"/>
    </row>
    <row r="80" spans="1:12" s="2" customFormat="1" ht="15" customHeight="1">
      <c r="A80" s="22"/>
      <c r="B80" s="22"/>
      <c r="C80" s="22"/>
      <c r="D80" s="36"/>
      <c r="E80" s="36"/>
      <c r="F80" s="36"/>
      <c r="G80" s="36"/>
      <c r="H80" s="36"/>
      <c r="I80" s="36"/>
      <c r="J80" s="36"/>
      <c r="K80" s="36"/>
      <c r="L80" s="22"/>
    </row>
    <row r="81" spans="1:12" s="2" customFormat="1" ht="13.5" customHeight="1">
      <c r="A81" s="22"/>
      <c r="B81" s="37"/>
      <c r="C81" s="22"/>
      <c r="D81" s="36"/>
      <c r="E81" s="36"/>
      <c r="F81" s="36"/>
      <c r="G81" s="36"/>
      <c r="H81" s="36"/>
      <c r="I81" s="36"/>
      <c r="J81" s="36"/>
      <c r="K81" s="36"/>
      <c r="L81" s="22"/>
    </row>
    <row r="82" spans="1:12" s="2" customFormat="1" ht="15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 s="2" customFormat="1" ht="15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s="2" customFormat="1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6" s="2" customFormat="1" ht="15.75">
      <c r="B85" s="38"/>
      <c r="C85" s="38"/>
      <c r="D85" s="38"/>
      <c r="E85" s="38"/>
      <c r="F85" s="38"/>
    </row>
    <row r="86" spans="2:6" s="2" customFormat="1" ht="15.75">
      <c r="B86" s="38"/>
      <c r="C86" s="38"/>
      <c r="D86" s="38"/>
      <c r="E86" s="38"/>
      <c r="F86" s="38"/>
    </row>
    <row r="87" spans="2:6" s="2" customFormat="1" ht="13.5" customHeight="1">
      <c r="B87" s="38"/>
      <c r="C87" s="38"/>
      <c r="D87" s="38"/>
      <c r="E87" s="38"/>
      <c r="F87" s="38"/>
    </row>
    <row r="88" spans="2:6" s="2" customFormat="1" ht="15.75">
      <c r="B88" s="38"/>
      <c r="D88" s="38"/>
      <c r="E88" s="38"/>
      <c r="F88" s="38"/>
    </row>
    <row r="89" spans="2:6" s="2" customFormat="1" ht="15.75">
      <c r="B89" s="38"/>
      <c r="C89" s="38"/>
      <c r="D89" s="38"/>
      <c r="F89" s="38"/>
    </row>
    <row r="90" spans="2:6" s="2" customFormat="1" ht="15.75">
      <c r="B90" s="38"/>
      <c r="C90" s="38"/>
      <c r="D90" s="38"/>
      <c r="F90" s="38"/>
    </row>
    <row r="91" spans="2:6" s="2" customFormat="1" ht="15.75">
      <c r="B91" s="38"/>
      <c r="C91" s="38"/>
      <c r="D91" s="38"/>
      <c r="E91" s="5"/>
      <c r="F91" s="38"/>
    </row>
    <row r="92" spans="2:6" s="2" customFormat="1" ht="15.75">
      <c r="B92" s="38"/>
      <c r="C92" s="38"/>
      <c r="D92" s="38"/>
      <c r="F92" s="38"/>
    </row>
    <row r="93" spans="2:6" s="2" customFormat="1" ht="15.75">
      <c r="B93" s="38"/>
      <c r="C93" s="38"/>
      <c r="D93" s="38"/>
      <c r="E93" s="38"/>
      <c r="F93" s="38"/>
    </row>
    <row r="94" spans="4:6" s="2" customFormat="1" ht="15.75">
      <c r="D94" s="38"/>
      <c r="F94" s="38"/>
    </row>
    <row r="95" spans="1:6" s="7" customFormat="1" ht="15.75">
      <c r="A95" s="9"/>
      <c r="B95" s="39"/>
      <c r="D95" s="39"/>
      <c r="F95" s="40"/>
    </row>
    <row r="96" s="2" customFormat="1" ht="15.75"/>
    <row r="97" spans="1:2" s="7" customFormat="1" ht="15.75">
      <c r="A97" s="41"/>
      <c r="B97" s="41"/>
    </row>
    <row r="98" s="7" customFormat="1" ht="15.75"/>
    <row r="99" s="7" customFormat="1" ht="15.75"/>
    <row r="100" spans="1:2" s="2" customFormat="1" ht="15.75">
      <c r="A100" s="8"/>
      <c r="B100" s="42"/>
    </row>
    <row r="101" spans="1:2" s="2" customFormat="1" ht="15.75">
      <c r="A101" s="8"/>
      <c r="B101" s="42"/>
    </row>
    <row r="102" spans="1:2" s="2" customFormat="1" ht="15.75">
      <c r="A102" s="8"/>
      <c r="B102" s="42"/>
    </row>
    <row r="103" s="2" customFormat="1" ht="15.75"/>
  </sheetData>
  <mergeCells count="38">
    <mergeCell ref="S25:S26"/>
    <mergeCell ref="T25:T26"/>
    <mergeCell ref="A26:A27"/>
    <mergeCell ref="P25:P26"/>
    <mergeCell ref="Q25:Q26"/>
    <mergeCell ref="R25:R26"/>
    <mergeCell ref="E26:E27"/>
    <mergeCell ref="D26:D27"/>
    <mergeCell ref="C26:C27"/>
    <mergeCell ref="B26:B27"/>
    <mergeCell ref="A21:A22"/>
    <mergeCell ref="E21:E22"/>
    <mergeCell ref="D21:D22"/>
    <mergeCell ref="C21:C22"/>
    <mergeCell ref="B21:B22"/>
    <mergeCell ref="A17:A19"/>
    <mergeCell ref="E17:E19"/>
    <mergeCell ref="D17:D19"/>
    <mergeCell ref="C17:C19"/>
    <mergeCell ref="B17:B19"/>
    <mergeCell ref="L7:L9"/>
    <mergeCell ref="G8:G9"/>
    <mergeCell ref="H8:K8"/>
    <mergeCell ref="J1:L1"/>
    <mergeCell ref="A3:L3"/>
    <mergeCell ref="A4:K4"/>
    <mergeCell ref="A7:A9"/>
    <mergeCell ref="B7:B9"/>
    <mergeCell ref="C7:C9"/>
    <mergeCell ref="D7:D9"/>
    <mergeCell ref="E7:E9"/>
    <mergeCell ref="F7:F9"/>
    <mergeCell ref="G7:K7"/>
    <mergeCell ref="E15:E16"/>
    <mergeCell ref="D15:D16"/>
    <mergeCell ref="C15:C16"/>
    <mergeCell ref="B15:B16"/>
    <mergeCell ref="A15:A16"/>
  </mergeCells>
  <printOptions/>
  <pageMargins left="0.75" right="0.75" top="0.5" bottom="0.46" header="0.5" footer="0.5"/>
  <pageSetup horizontalDpi="600" verticalDpi="600" orientation="landscape" paperSize="9" scale="75" r:id="rId1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3"/>
  <sheetViews>
    <sheetView view="pageBreakPreview" zoomScale="75" zoomScaleNormal="75" zoomScaleSheetLayoutView="75" workbookViewId="0" topLeftCell="A1">
      <selection activeCell="K1" sqref="K1"/>
    </sheetView>
  </sheetViews>
  <sheetFormatPr defaultColWidth="9.00390625" defaultRowHeight="12.75"/>
  <cols>
    <col min="1" max="1" width="5.625" style="43" customWidth="1"/>
    <col min="2" max="2" width="25.125" style="43" customWidth="1"/>
    <col min="3" max="3" width="30.625" style="43" customWidth="1"/>
    <col min="4" max="4" width="11.875" style="43" customWidth="1"/>
    <col min="5" max="5" width="12.125" style="43" customWidth="1"/>
    <col min="6" max="6" width="31.00390625" style="43" customWidth="1"/>
    <col min="7" max="7" width="11.125" style="43" customWidth="1"/>
    <col min="8" max="8" width="12.00390625" style="43" customWidth="1"/>
    <col min="9" max="9" width="11.125" style="43" customWidth="1"/>
    <col min="10" max="10" width="10.25390625" style="43" customWidth="1"/>
    <col min="11" max="11" width="15.25390625" style="43" customWidth="1"/>
    <col min="12" max="16384" width="9.125" style="43" customWidth="1"/>
  </cols>
  <sheetData>
    <row r="1" ht="15.75" customHeight="1">
      <c r="K1" s="44"/>
    </row>
    <row r="3" spans="1:11" ht="18.75">
      <c r="A3" s="148" t="s">
        <v>32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256" ht="19.5">
      <c r="A4" s="148" t="s">
        <v>85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</row>
    <row r="5" spans="1:11" ht="18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.75">
      <c r="A6" s="146" t="s">
        <v>20</v>
      </c>
      <c r="B6" s="147" t="s">
        <v>69</v>
      </c>
      <c r="C6" s="147" t="s">
        <v>70</v>
      </c>
      <c r="D6" s="146" t="s">
        <v>21</v>
      </c>
      <c r="E6" s="117" t="s">
        <v>74</v>
      </c>
      <c r="F6" s="146" t="s">
        <v>33</v>
      </c>
      <c r="G6" s="147" t="s">
        <v>24</v>
      </c>
      <c r="H6" s="147"/>
      <c r="I6" s="147"/>
      <c r="J6" s="147"/>
      <c r="K6" s="147" t="s">
        <v>71</v>
      </c>
    </row>
    <row r="7" spans="1:11" ht="29.25" customHeight="1">
      <c r="A7" s="146"/>
      <c r="B7" s="147"/>
      <c r="C7" s="147"/>
      <c r="D7" s="146"/>
      <c r="E7" s="117"/>
      <c r="F7" s="146"/>
      <c r="G7" s="147" t="s">
        <v>72</v>
      </c>
      <c r="H7" s="142" t="s">
        <v>25</v>
      </c>
      <c r="I7" s="143"/>
      <c r="J7" s="144"/>
      <c r="K7" s="147"/>
    </row>
    <row r="8" spans="1:11" ht="20.25" customHeight="1">
      <c r="A8" s="146"/>
      <c r="B8" s="147"/>
      <c r="C8" s="147"/>
      <c r="D8" s="146"/>
      <c r="E8" s="117"/>
      <c r="F8" s="146"/>
      <c r="G8" s="147"/>
      <c r="H8" s="25" t="s">
        <v>34</v>
      </c>
      <c r="I8" s="25" t="s">
        <v>35</v>
      </c>
      <c r="J8" s="25" t="s">
        <v>36</v>
      </c>
      <c r="K8" s="147"/>
    </row>
    <row r="9" spans="1:11" ht="15.75">
      <c r="A9" s="46">
        <v>1</v>
      </c>
      <c r="B9" s="47">
        <f>A9+1</f>
        <v>2</v>
      </c>
      <c r="C9" s="47">
        <f aca="true" t="shared" si="0" ref="C9:K9">B9+1</f>
        <v>3</v>
      </c>
      <c r="D9" s="47">
        <f t="shared" si="0"/>
        <v>4</v>
      </c>
      <c r="E9" s="47">
        <f t="shared" si="0"/>
        <v>5</v>
      </c>
      <c r="F9" s="47">
        <f t="shared" si="0"/>
        <v>6</v>
      </c>
      <c r="G9" s="47">
        <f t="shared" si="0"/>
        <v>7</v>
      </c>
      <c r="H9" s="47">
        <f t="shared" si="0"/>
        <v>8</v>
      </c>
      <c r="I9" s="47">
        <f t="shared" si="0"/>
        <v>9</v>
      </c>
      <c r="J9" s="47">
        <f t="shared" si="0"/>
        <v>10</v>
      </c>
      <c r="K9" s="47">
        <f t="shared" si="0"/>
        <v>11</v>
      </c>
    </row>
    <row r="10" spans="1:11" ht="15.75">
      <c r="A10" s="48"/>
      <c r="B10" s="23" t="s">
        <v>27</v>
      </c>
      <c r="C10" s="19"/>
      <c r="D10" s="49"/>
      <c r="E10" s="50"/>
      <c r="F10" s="51"/>
      <c r="G10" s="52"/>
      <c r="H10" s="52"/>
      <c r="I10" s="52"/>
      <c r="J10" s="52"/>
      <c r="K10" s="53"/>
    </row>
    <row r="11" spans="1:71" s="60" customFormat="1" ht="15.75">
      <c r="A11" s="106">
        <v>1</v>
      </c>
      <c r="B11" s="135"/>
      <c r="C11" s="100" t="s">
        <v>4</v>
      </c>
      <c r="D11" s="132">
        <v>48.2</v>
      </c>
      <c r="E11" s="108">
        <v>755.3</v>
      </c>
      <c r="F11" s="57" t="s">
        <v>50</v>
      </c>
      <c r="G11" s="58">
        <f>H11+I11+J11</f>
        <v>46</v>
      </c>
      <c r="H11" s="58">
        <v>46</v>
      </c>
      <c r="I11" s="58">
        <v>0</v>
      </c>
      <c r="J11" s="58">
        <v>0</v>
      </c>
      <c r="K11" s="59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97"/>
    </row>
    <row r="12" spans="1:71" s="60" customFormat="1" ht="15.75">
      <c r="A12" s="131"/>
      <c r="B12" s="136"/>
      <c r="C12" s="130"/>
      <c r="D12" s="133"/>
      <c r="E12" s="128"/>
      <c r="F12" s="17" t="s">
        <v>51</v>
      </c>
      <c r="G12" s="58">
        <f>H12+I12+J12</f>
        <v>1</v>
      </c>
      <c r="H12" s="58">
        <v>1</v>
      </c>
      <c r="I12" s="58">
        <v>0</v>
      </c>
      <c r="J12" s="58">
        <v>0</v>
      </c>
      <c r="K12" s="59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97"/>
    </row>
    <row r="13" spans="1:71" s="60" customFormat="1" ht="31.5">
      <c r="A13" s="107"/>
      <c r="B13" s="137"/>
      <c r="C13" s="101"/>
      <c r="D13" s="134"/>
      <c r="E13" s="129"/>
      <c r="F13" s="46" t="s">
        <v>52</v>
      </c>
      <c r="G13" s="58">
        <f>H13+I13+J13</f>
        <v>1.2</v>
      </c>
      <c r="H13" s="58">
        <v>1.2</v>
      </c>
      <c r="I13" s="58">
        <v>0</v>
      </c>
      <c r="J13" s="58">
        <v>0</v>
      </c>
      <c r="K13" s="59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97"/>
    </row>
    <row r="14" spans="1:71" s="60" customFormat="1" ht="31.5">
      <c r="A14" s="46">
        <v>2</v>
      </c>
      <c r="B14" s="6"/>
      <c r="C14" s="54" t="s">
        <v>53</v>
      </c>
      <c r="D14" s="55">
        <v>5.9</v>
      </c>
      <c r="E14" s="56">
        <v>50.1</v>
      </c>
      <c r="F14" s="20" t="s">
        <v>52</v>
      </c>
      <c r="G14" s="58">
        <f aca="true" t="shared" si="1" ref="G14:G47">H14+I14+J14</f>
        <v>5.9</v>
      </c>
      <c r="H14" s="58">
        <v>0</v>
      </c>
      <c r="I14" s="58">
        <v>0</v>
      </c>
      <c r="J14" s="58">
        <v>5.9</v>
      </c>
      <c r="K14" s="59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97"/>
    </row>
    <row r="15" spans="1:71" s="60" customFormat="1" ht="31.5">
      <c r="A15" s="46">
        <v>3</v>
      </c>
      <c r="B15" s="6"/>
      <c r="C15" s="54" t="s">
        <v>59</v>
      </c>
      <c r="D15" s="55">
        <v>0.4</v>
      </c>
      <c r="E15" s="56">
        <v>40.8</v>
      </c>
      <c r="F15" s="20" t="s">
        <v>52</v>
      </c>
      <c r="G15" s="58">
        <f t="shared" si="1"/>
        <v>0.4</v>
      </c>
      <c r="H15" s="58">
        <v>0</v>
      </c>
      <c r="I15" s="58">
        <v>0.4</v>
      </c>
      <c r="J15" s="58">
        <v>0</v>
      </c>
      <c r="K15" s="59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97"/>
    </row>
    <row r="16" spans="1:71" s="60" customFormat="1" ht="15.75">
      <c r="A16" s="46">
        <v>4</v>
      </c>
      <c r="B16" s="6"/>
      <c r="C16" s="54" t="s">
        <v>59</v>
      </c>
      <c r="D16" s="55">
        <v>4.3</v>
      </c>
      <c r="E16" s="56">
        <v>46.6</v>
      </c>
      <c r="F16" s="57" t="s">
        <v>50</v>
      </c>
      <c r="G16" s="58">
        <f t="shared" si="1"/>
        <v>4.3</v>
      </c>
      <c r="H16" s="58">
        <v>4.3</v>
      </c>
      <c r="I16" s="58">
        <v>0</v>
      </c>
      <c r="J16" s="58">
        <v>0</v>
      </c>
      <c r="K16" s="59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97"/>
    </row>
    <row r="17" spans="1:11" ht="15.75">
      <c r="A17" s="106">
        <v>5</v>
      </c>
      <c r="B17" s="135"/>
      <c r="C17" s="100" t="s">
        <v>60</v>
      </c>
      <c r="D17" s="132">
        <v>27.9</v>
      </c>
      <c r="E17" s="108">
        <v>853.2</v>
      </c>
      <c r="F17" s="57" t="s">
        <v>50</v>
      </c>
      <c r="G17" s="58">
        <f t="shared" si="1"/>
        <v>15.8</v>
      </c>
      <c r="H17" s="65">
        <v>15.8</v>
      </c>
      <c r="I17" s="65">
        <v>0</v>
      </c>
      <c r="J17" s="65">
        <v>0</v>
      </c>
      <c r="K17" s="59"/>
    </row>
    <row r="18" spans="1:11" ht="15.75">
      <c r="A18" s="107"/>
      <c r="B18" s="137"/>
      <c r="C18" s="101"/>
      <c r="D18" s="134"/>
      <c r="E18" s="129"/>
      <c r="F18" s="57" t="s">
        <v>61</v>
      </c>
      <c r="G18" s="58">
        <f t="shared" si="1"/>
        <v>12.1</v>
      </c>
      <c r="H18" s="65">
        <v>12.1</v>
      </c>
      <c r="I18" s="65">
        <v>0</v>
      </c>
      <c r="J18" s="65">
        <v>0</v>
      </c>
      <c r="K18" s="66"/>
    </row>
    <row r="19" spans="1:11" ht="15.75">
      <c r="A19" s="106">
        <v>6</v>
      </c>
      <c r="B19" s="135"/>
      <c r="C19" s="100" t="s">
        <v>60</v>
      </c>
      <c r="D19" s="132">
        <v>77.4</v>
      </c>
      <c r="E19" s="108">
        <v>601.4</v>
      </c>
      <c r="F19" s="57" t="s">
        <v>62</v>
      </c>
      <c r="G19" s="58">
        <f t="shared" si="1"/>
        <v>62.7</v>
      </c>
      <c r="H19" s="65">
        <v>62.7</v>
      </c>
      <c r="I19" s="65">
        <v>0</v>
      </c>
      <c r="J19" s="65">
        <v>0</v>
      </c>
      <c r="K19" s="66"/>
    </row>
    <row r="20" spans="1:11" ht="15.75">
      <c r="A20" s="107"/>
      <c r="B20" s="137"/>
      <c r="C20" s="101"/>
      <c r="D20" s="134"/>
      <c r="E20" s="129"/>
      <c r="F20" s="57" t="s">
        <v>50</v>
      </c>
      <c r="G20" s="58">
        <f t="shared" si="1"/>
        <v>14.7</v>
      </c>
      <c r="H20" s="65">
        <v>14.7</v>
      </c>
      <c r="I20" s="65">
        <v>0</v>
      </c>
      <c r="J20" s="65">
        <v>0</v>
      </c>
      <c r="K20" s="66"/>
    </row>
    <row r="21" spans="1:11" ht="15.75">
      <c r="A21" s="106">
        <v>7</v>
      </c>
      <c r="B21" s="135"/>
      <c r="C21" s="100" t="s">
        <v>8</v>
      </c>
      <c r="D21" s="132">
        <v>23.2</v>
      </c>
      <c r="E21" s="108">
        <v>488.5</v>
      </c>
      <c r="F21" s="57" t="s">
        <v>9</v>
      </c>
      <c r="G21" s="58">
        <f t="shared" si="1"/>
        <v>1.6</v>
      </c>
      <c r="H21" s="65">
        <v>1.6</v>
      </c>
      <c r="I21" s="65">
        <v>0</v>
      </c>
      <c r="J21" s="65">
        <v>0</v>
      </c>
      <c r="K21" s="66"/>
    </row>
    <row r="22" spans="1:11" ht="15.75">
      <c r="A22" s="131"/>
      <c r="B22" s="136"/>
      <c r="C22" s="130"/>
      <c r="D22" s="133"/>
      <c r="E22" s="128"/>
      <c r="F22" s="57" t="s">
        <v>50</v>
      </c>
      <c r="G22" s="58">
        <f t="shared" si="1"/>
        <v>13.299999999999999</v>
      </c>
      <c r="H22" s="65">
        <v>10.7</v>
      </c>
      <c r="I22" s="65">
        <v>2.4</v>
      </c>
      <c r="J22" s="65">
        <v>0.2</v>
      </c>
      <c r="K22" s="66"/>
    </row>
    <row r="23" spans="1:11" ht="15.75">
      <c r="A23" s="107"/>
      <c r="B23" s="137"/>
      <c r="C23" s="101"/>
      <c r="D23" s="134"/>
      <c r="E23" s="129"/>
      <c r="F23" s="57" t="s">
        <v>10</v>
      </c>
      <c r="G23" s="58">
        <f t="shared" si="1"/>
        <v>8.3</v>
      </c>
      <c r="H23" s="65">
        <v>8.3</v>
      </c>
      <c r="I23" s="65">
        <v>0</v>
      </c>
      <c r="J23" s="65">
        <v>0</v>
      </c>
      <c r="K23" s="66"/>
    </row>
    <row r="24" spans="1:11" ht="15.75">
      <c r="A24" s="106">
        <v>8</v>
      </c>
      <c r="B24" s="135"/>
      <c r="C24" s="100" t="s">
        <v>11</v>
      </c>
      <c r="D24" s="132">
        <v>87.9</v>
      </c>
      <c r="E24" s="108">
        <v>1308.6</v>
      </c>
      <c r="F24" s="57" t="s">
        <v>50</v>
      </c>
      <c r="G24" s="58">
        <f t="shared" si="1"/>
        <v>55.4</v>
      </c>
      <c r="H24" s="65">
        <v>44</v>
      </c>
      <c r="I24" s="65">
        <v>3.5</v>
      </c>
      <c r="J24" s="65">
        <v>7.9</v>
      </c>
      <c r="K24" s="66"/>
    </row>
    <row r="25" spans="1:11" ht="15.75">
      <c r="A25" s="131"/>
      <c r="B25" s="136"/>
      <c r="C25" s="130"/>
      <c r="D25" s="133"/>
      <c r="E25" s="128"/>
      <c r="F25" s="57" t="s">
        <v>61</v>
      </c>
      <c r="G25" s="58">
        <f t="shared" si="1"/>
        <v>18.4</v>
      </c>
      <c r="H25" s="65">
        <v>18.4</v>
      </c>
      <c r="I25" s="65">
        <v>0</v>
      </c>
      <c r="J25" s="65">
        <v>0</v>
      </c>
      <c r="K25" s="66"/>
    </row>
    <row r="26" spans="1:11" ht="15.75">
      <c r="A26" s="131"/>
      <c r="B26" s="136"/>
      <c r="C26" s="130"/>
      <c r="D26" s="133"/>
      <c r="E26" s="128"/>
      <c r="F26" s="57" t="s">
        <v>12</v>
      </c>
      <c r="G26" s="58">
        <f t="shared" si="1"/>
        <v>3.9</v>
      </c>
      <c r="H26" s="65">
        <v>0</v>
      </c>
      <c r="I26" s="65">
        <v>2.4</v>
      </c>
      <c r="J26" s="65">
        <v>1.5</v>
      </c>
      <c r="K26" s="66"/>
    </row>
    <row r="27" spans="1:11" ht="15.75">
      <c r="A27" s="107"/>
      <c r="B27" s="137"/>
      <c r="C27" s="101"/>
      <c r="D27" s="134"/>
      <c r="E27" s="129"/>
      <c r="F27" s="57" t="s">
        <v>13</v>
      </c>
      <c r="G27" s="58">
        <f t="shared" si="1"/>
        <v>10.2</v>
      </c>
      <c r="H27" s="65">
        <v>10.2</v>
      </c>
      <c r="I27" s="65">
        <v>0</v>
      </c>
      <c r="J27" s="65">
        <v>0</v>
      </c>
      <c r="K27" s="66"/>
    </row>
    <row r="28" spans="1:11" ht="15.75">
      <c r="A28" s="46">
        <v>9</v>
      </c>
      <c r="B28" s="6"/>
      <c r="C28" s="54" t="s">
        <v>18</v>
      </c>
      <c r="D28" s="55">
        <v>23.1</v>
      </c>
      <c r="E28" s="56">
        <v>731</v>
      </c>
      <c r="F28" s="57" t="s">
        <v>50</v>
      </c>
      <c r="G28" s="58">
        <f t="shared" si="1"/>
        <v>23.1</v>
      </c>
      <c r="H28" s="65">
        <v>17.8</v>
      </c>
      <c r="I28" s="65">
        <v>5.3</v>
      </c>
      <c r="J28" s="65">
        <v>0</v>
      </c>
      <c r="K28" s="66"/>
    </row>
    <row r="29" spans="1:11" ht="15.75">
      <c r="A29" s="46">
        <v>10</v>
      </c>
      <c r="B29" s="6"/>
      <c r="C29" s="54" t="s">
        <v>4</v>
      </c>
      <c r="D29" s="55">
        <v>12</v>
      </c>
      <c r="E29" s="56">
        <v>85.4</v>
      </c>
      <c r="F29" s="57" t="s">
        <v>51</v>
      </c>
      <c r="G29" s="58">
        <f t="shared" si="1"/>
        <v>12</v>
      </c>
      <c r="H29" s="65">
        <v>0</v>
      </c>
      <c r="I29" s="65">
        <v>12</v>
      </c>
      <c r="J29" s="65">
        <v>0</v>
      </c>
      <c r="K29" s="66"/>
    </row>
    <row r="30" spans="1:11" ht="15.75">
      <c r="A30" s="46">
        <v>11</v>
      </c>
      <c r="B30" s="6"/>
      <c r="C30" s="54" t="s">
        <v>17</v>
      </c>
      <c r="D30" s="55">
        <v>5.4</v>
      </c>
      <c r="E30" s="56">
        <v>615.8</v>
      </c>
      <c r="F30" s="57" t="s">
        <v>6</v>
      </c>
      <c r="G30" s="58">
        <f t="shared" si="1"/>
        <v>5.4</v>
      </c>
      <c r="H30" s="58">
        <v>5.4</v>
      </c>
      <c r="I30" s="58">
        <v>0</v>
      </c>
      <c r="J30" s="58">
        <v>0</v>
      </c>
      <c r="K30" s="59"/>
    </row>
    <row r="31" spans="1:11" ht="15.75">
      <c r="A31" s="106">
        <v>12</v>
      </c>
      <c r="B31" s="135"/>
      <c r="C31" s="100" t="s">
        <v>83</v>
      </c>
      <c r="D31" s="132">
        <v>36.4</v>
      </c>
      <c r="E31" s="108">
        <v>448.8</v>
      </c>
      <c r="F31" s="57" t="s">
        <v>50</v>
      </c>
      <c r="G31" s="58">
        <f t="shared" si="1"/>
        <v>36.099999999999994</v>
      </c>
      <c r="H31" s="58">
        <v>14.4</v>
      </c>
      <c r="I31" s="58">
        <v>19.4</v>
      </c>
      <c r="J31" s="58">
        <v>2.3</v>
      </c>
      <c r="K31" s="59"/>
    </row>
    <row r="32" spans="1:11" ht="15.75">
      <c r="A32" s="107"/>
      <c r="B32" s="137"/>
      <c r="C32" s="101"/>
      <c r="D32" s="134"/>
      <c r="E32" s="129"/>
      <c r="F32" s="57" t="s">
        <v>9</v>
      </c>
      <c r="G32" s="58">
        <f t="shared" si="1"/>
        <v>0.3</v>
      </c>
      <c r="H32" s="58">
        <v>0.3</v>
      </c>
      <c r="I32" s="58">
        <v>0</v>
      </c>
      <c r="J32" s="58">
        <v>0</v>
      </c>
      <c r="K32" s="59"/>
    </row>
    <row r="33" spans="1:11" ht="15.75">
      <c r="A33" s="46">
        <v>13</v>
      </c>
      <c r="B33" s="6"/>
      <c r="C33" s="54" t="s">
        <v>48</v>
      </c>
      <c r="D33" s="55">
        <v>58.4</v>
      </c>
      <c r="E33" s="56">
        <v>433.2</v>
      </c>
      <c r="F33" s="57" t="s">
        <v>50</v>
      </c>
      <c r="G33" s="58">
        <f t="shared" si="1"/>
        <v>58.4</v>
      </c>
      <c r="H33" s="58">
        <v>37</v>
      </c>
      <c r="I33" s="58">
        <v>21.4</v>
      </c>
      <c r="J33" s="58">
        <v>0</v>
      </c>
      <c r="K33" s="59"/>
    </row>
    <row r="34" spans="1:11" ht="15.75">
      <c r="A34" s="106">
        <v>14</v>
      </c>
      <c r="B34" s="135"/>
      <c r="C34" s="100" t="s">
        <v>14</v>
      </c>
      <c r="D34" s="132">
        <v>76.5</v>
      </c>
      <c r="E34" s="108">
        <v>485.9</v>
      </c>
      <c r="F34" s="57" t="s">
        <v>62</v>
      </c>
      <c r="G34" s="58">
        <f t="shared" si="1"/>
        <v>50.3</v>
      </c>
      <c r="H34" s="58">
        <v>50.3</v>
      </c>
      <c r="I34" s="58">
        <v>0</v>
      </c>
      <c r="J34" s="58">
        <v>0</v>
      </c>
      <c r="K34" s="59"/>
    </row>
    <row r="35" spans="1:11" ht="15.75">
      <c r="A35" s="131"/>
      <c r="B35" s="136"/>
      <c r="C35" s="130"/>
      <c r="D35" s="133"/>
      <c r="E35" s="128"/>
      <c r="F35" s="57" t="s">
        <v>15</v>
      </c>
      <c r="G35" s="58">
        <f t="shared" si="1"/>
        <v>11.3</v>
      </c>
      <c r="H35" s="58">
        <v>11.3</v>
      </c>
      <c r="I35" s="58">
        <v>0</v>
      </c>
      <c r="J35" s="58">
        <v>0</v>
      </c>
      <c r="K35" s="59"/>
    </row>
    <row r="36" spans="1:11" ht="15.75">
      <c r="A36" s="131"/>
      <c r="B36" s="136"/>
      <c r="C36" s="130"/>
      <c r="D36" s="133"/>
      <c r="E36" s="128"/>
      <c r="F36" s="57" t="s">
        <v>16</v>
      </c>
      <c r="G36" s="58">
        <f t="shared" si="1"/>
        <v>10.2</v>
      </c>
      <c r="H36" s="58">
        <v>4.5</v>
      </c>
      <c r="I36" s="58">
        <v>5.7</v>
      </c>
      <c r="J36" s="58">
        <v>0</v>
      </c>
      <c r="K36" s="59"/>
    </row>
    <row r="37" spans="1:11" ht="15.75">
      <c r="A37" s="131"/>
      <c r="B37" s="136"/>
      <c r="C37" s="130"/>
      <c r="D37" s="133"/>
      <c r="E37" s="128"/>
      <c r="F37" s="57" t="s">
        <v>66</v>
      </c>
      <c r="G37" s="58">
        <f t="shared" si="1"/>
        <v>3.4</v>
      </c>
      <c r="H37" s="58">
        <v>0</v>
      </c>
      <c r="I37" s="58">
        <v>3.4</v>
      </c>
      <c r="J37" s="58">
        <v>0</v>
      </c>
      <c r="K37" s="59"/>
    </row>
    <row r="38" spans="1:11" ht="15.75">
      <c r="A38" s="107"/>
      <c r="B38" s="137"/>
      <c r="C38" s="101"/>
      <c r="D38" s="134"/>
      <c r="E38" s="129"/>
      <c r="F38" s="57" t="s">
        <v>50</v>
      </c>
      <c r="G38" s="58">
        <f t="shared" si="1"/>
        <v>1.3</v>
      </c>
      <c r="H38" s="58">
        <v>1.3</v>
      </c>
      <c r="I38" s="58">
        <v>0</v>
      </c>
      <c r="J38" s="58">
        <v>0</v>
      </c>
      <c r="K38" s="59"/>
    </row>
    <row r="39" spans="1:11" ht="15.75">
      <c r="A39" s="106">
        <v>15</v>
      </c>
      <c r="B39" s="135"/>
      <c r="C39" s="100" t="s">
        <v>2</v>
      </c>
      <c r="D39" s="132">
        <v>134.1</v>
      </c>
      <c r="E39" s="108">
        <v>1087.9</v>
      </c>
      <c r="F39" s="57" t="s">
        <v>66</v>
      </c>
      <c r="G39" s="58">
        <f t="shared" si="1"/>
        <v>34.3</v>
      </c>
      <c r="H39" s="58">
        <v>34.3</v>
      </c>
      <c r="I39" s="58">
        <v>0</v>
      </c>
      <c r="J39" s="58">
        <v>0</v>
      </c>
      <c r="K39" s="59"/>
    </row>
    <row r="40" spans="1:11" ht="15.75">
      <c r="A40" s="131"/>
      <c r="B40" s="136"/>
      <c r="C40" s="130"/>
      <c r="D40" s="133"/>
      <c r="E40" s="128"/>
      <c r="F40" s="57" t="s">
        <v>50</v>
      </c>
      <c r="G40" s="58">
        <f t="shared" si="1"/>
        <v>27.3</v>
      </c>
      <c r="H40" s="58">
        <v>27.3</v>
      </c>
      <c r="I40" s="58">
        <v>0</v>
      </c>
      <c r="J40" s="58">
        <v>0</v>
      </c>
      <c r="K40" s="59"/>
    </row>
    <row r="41" spans="1:11" ht="15.75">
      <c r="A41" s="131"/>
      <c r="B41" s="136"/>
      <c r="C41" s="130"/>
      <c r="D41" s="133"/>
      <c r="E41" s="128"/>
      <c r="F41" s="57" t="s">
        <v>15</v>
      </c>
      <c r="G41" s="58">
        <f t="shared" si="1"/>
        <v>3.1</v>
      </c>
      <c r="H41" s="58">
        <v>3.1</v>
      </c>
      <c r="I41" s="58">
        <v>0</v>
      </c>
      <c r="J41" s="58">
        <v>0</v>
      </c>
      <c r="K41" s="59"/>
    </row>
    <row r="42" spans="1:11" ht="15.75">
      <c r="A42" s="131"/>
      <c r="B42" s="136"/>
      <c r="C42" s="130"/>
      <c r="D42" s="133"/>
      <c r="E42" s="128"/>
      <c r="F42" s="57" t="s">
        <v>16</v>
      </c>
      <c r="G42" s="58">
        <f t="shared" si="1"/>
        <v>0.8</v>
      </c>
      <c r="H42" s="58">
        <v>0.8</v>
      </c>
      <c r="I42" s="58">
        <v>0</v>
      </c>
      <c r="J42" s="58">
        <v>0</v>
      </c>
      <c r="K42" s="59"/>
    </row>
    <row r="43" spans="1:11" ht="15.75">
      <c r="A43" s="107"/>
      <c r="B43" s="137"/>
      <c r="C43" s="101"/>
      <c r="D43" s="134"/>
      <c r="E43" s="129"/>
      <c r="F43" s="57" t="s">
        <v>79</v>
      </c>
      <c r="G43" s="58">
        <f t="shared" si="1"/>
        <v>68.6</v>
      </c>
      <c r="H43" s="58">
        <v>68.6</v>
      </c>
      <c r="I43" s="58">
        <v>0</v>
      </c>
      <c r="J43" s="58">
        <v>0</v>
      </c>
      <c r="K43" s="59"/>
    </row>
    <row r="44" spans="1:11" ht="15.75">
      <c r="A44" s="106">
        <v>16</v>
      </c>
      <c r="B44" s="135"/>
      <c r="C44" s="100" t="s">
        <v>1</v>
      </c>
      <c r="D44" s="132">
        <v>55.2</v>
      </c>
      <c r="E44" s="108">
        <v>637.1</v>
      </c>
      <c r="F44" s="57" t="s">
        <v>50</v>
      </c>
      <c r="G44" s="58">
        <f t="shared" si="1"/>
        <v>31.4</v>
      </c>
      <c r="H44" s="58">
        <v>28.4</v>
      </c>
      <c r="I44" s="58">
        <v>0</v>
      </c>
      <c r="J44" s="58">
        <v>3</v>
      </c>
      <c r="K44" s="59"/>
    </row>
    <row r="45" spans="1:11" ht="15.75">
      <c r="A45" s="131"/>
      <c r="B45" s="136"/>
      <c r="C45" s="130"/>
      <c r="D45" s="133"/>
      <c r="E45" s="128"/>
      <c r="F45" s="57" t="s">
        <v>62</v>
      </c>
      <c r="G45" s="58">
        <f t="shared" si="1"/>
        <v>1.4</v>
      </c>
      <c r="H45" s="58">
        <v>1.4</v>
      </c>
      <c r="I45" s="58">
        <v>0</v>
      </c>
      <c r="J45" s="58">
        <v>0</v>
      </c>
      <c r="K45" s="59"/>
    </row>
    <row r="46" spans="1:11" ht="15.75">
      <c r="A46" s="107"/>
      <c r="B46" s="137"/>
      <c r="C46" s="101"/>
      <c r="D46" s="134"/>
      <c r="E46" s="129"/>
      <c r="F46" s="57" t="s">
        <v>6</v>
      </c>
      <c r="G46" s="58">
        <f t="shared" si="1"/>
        <v>22.4</v>
      </c>
      <c r="H46" s="58">
        <v>16.8</v>
      </c>
      <c r="I46" s="58">
        <v>5.6</v>
      </c>
      <c r="J46" s="58">
        <v>0</v>
      </c>
      <c r="K46" s="59"/>
    </row>
    <row r="47" spans="1:11" ht="15.75" hidden="1">
      <c r="A47" s="46"/>
      <c r="B47" s="6"/>
      <c r="C47" s="54"/>
      <c r="D47" s="55"/>
      <c r="E47" s="56"/>
      <c r="F47" s="57"/>
      <c r="G47" s="58">
        <f t="shared" si="1"/>
        <v>0</v>
      </c>
      <c r="H47" s="58"/>
      <c r="I47" s="58"/>
      <c r="J47" s="58"/>
      <c r="K47" s="59"/>
    </row>
    <row r="48" spans="1:11" ht="15.75" hidden="1">
      <c r="A48" s="46"/>
      <c r="B48" s="6"/>
      <c r="C48" s="54"/>
      <c r="D48" s="55"/>
      <c r="E48" s="56"/>
      <c r="F48" s="57"/>
      <c r="G48" s="58"/>
      <c r="H48" s="58"/>
      <c r="I48" s="58"/>
      <c r="J48" s="58"/>
      <c r="K48" s="59"/>
    </row>
    <row r="49" spans="1:11" ht="15.75">
      <c r="A49" s="46"/>
      <c r="B49" s="6"/>
      <c r="C49" s="54"/>
      <c r="D49" s="55"/>
      <c r="E49" s="56"/>
      <c r="F49" s="57"/>
      <c r="G49" s="58"/>
      <c r="H49" s="58"/>
      <c r="I49" s="58"/>
      <c r="J49" s="58"/>
      <c r="K49" s="59"/>
    </row>
    <row r="50" spans="1:11" s="70" customFormat="1" ht="15.75">
      <c r="A50" s="24"/>
      <c r="B50" s="21" t="s">
        <v>73</v>
      </c>
      <c r="C50" s="21"/>
      <c r="D50" s="67">
        <f>SUM(D10:D49)</f>
        <v>676.3</v>
      </c>
      <c r="E50" s="67">
        <f>SUM(E10:E49)</f>
        <v>8669.6</v>
      </c>
      <c r="F50" s="68">
        <v>0</v>
      </c>
      <c r="G50" s="67">
        <f>SUM(G10:G49)</f>
        <v>676.2999999999998</v>
      </c>
      <c r="H50" s="67">
        <f>SUM(H10:H49)</f>
        <v>573.9999999999999</v>
      </c>
      <c r="I50" s="67">
        <f>SUM(I10:I49)</f>
        <v>81.5</v>
      </c>
      <c r="J50" s="67">
        <f>SUM(J10:J49)</f>
        <v>20.8</v>
      </c>
      <c r="K50" s="69"/>
    </row>
    <row r="51" spans="1:11" ht="15.75" customHeight="1">
      <c r="A51" s="46"/>
      <c r="B51" s="28" t="s">
        <v>38</v>
      </c>
      <c r="C51" s="28"/>
      <c r="D51" s="71"/>
      <c r="E51" s="58"/>
      <c r="F51" s="57" t="s">
        <v>50</v>
      </c>
      <c r="G51" s="58">
        <f>H51+I51+J51</f>
        <v>327.1</v>
      </c>
      <c r="H51" s="58">
        <f>H11+H16+H17+H20+H22+H24+H28+H31+H33+H38+H40+H44</f>
        <v>261.70000000000005</v>
      </c>
      <c r="I51" s="58">
        <f>I11+I16+I17+I20+I22+I24+I28+I31+I33+I38+I40+I44</f>
        <v>52</v>
      </c>
      <c r="J51" s="58">
        <f>J11+J16+J17+J20+J22+J24+J28+J31+J33+J38+J40+J44</f>
        <v>13.399999999999999</v>
      </c>
      <c r="K51" s="72"/>
    </row>
    <row r="52" spans="1:11" ht="15.75" customHeight="1">
      <c r="A52" s="46"/>
      <c r="B52" s="28"/>
      <c r="C52" s="28"/>
      <c r="D52" s="71"/>
      <c r="E52" s="58"/>
      <c r="F52" s="17" t="s">
        <v>51</v>
      </c>
      <c r="G52" s="58">
        <f>H52+I52+J52</f>
        <v>13</v>
      </c>
      <c r="H52" s="58">
        <f>H12+H29</f>
        <v>1</v>
      </c>
      <c r="I52" s="58">
        <f>I12+I29</f>
        <v>12</v>
      </c>
      <c r="J52" s="58">
        <f>J12+J29</f>
        <v>0</v>
      </c>
      <c r="K52" s="72"/>
    </row>
    <row r="53" spans="1:11" ht="34.5" customHeight="1">
      <c r="A53" s="46"/>
      <c r="B53" s="28"/>
      <c r="C53" s="28"/>
      <c r="D53" s="71"/>
      <c r="E53" s="58"/>
      <c r="F53" s="46" t="s">
        <v>52</v>
      </c>
      <c r="G53" s="56">
        <f>H53+I53+J53</f>
        <v>7.5</v>
      </c>
      <c r="H53" s="56">
        <f>H13+H14+H15</f>
        <v>1.2</v>
      </c>
      <c r="I53" s="56">
        <f>I13+I14+I15</f>
        <v>0.4</v>
      </c>
      <c r="J53" s="56">
        <f>J13+J14+J15</f>
        <v>5.9</v>
      </c>
      <c r="K53" s="72"/>
    </row>
    <row r="54" spans="1:11" ht="15.75" customHeight="1">
      <c r="A54" s="46"/>
      <c r="B54" s="28"/>
      <c r="C54" s="28"/>
      <c r="D54" s="71"/>
      <c r="E54" s="58"/>
      <c r="F54" s="57" t="s">
        <v>61</v>
      </c>
      <c r="G54" s="58">
        <f aca="true" t="shared" si="2" ref="G54:G64">H54+I54+J54</f>
        <v>30.5</v>
      </c>
      <c r="H54" s="58">
        <f>H18+H25</f>
        <v>30.5</v>
      </c>
      <c r="I54" s="58">
        <f>I18+I25</f>
        <v>0</v>
      </c>
      <c r="J54" s="58">
        <f>J18+J25</f>
        <v>0</v>
      </c>
      <c r="K54" s="72"/>
    </row>
    <row r="55" spans="1:11" ht="15.75" customHeight="1">
      <c r="A55" s="46"/>
      <c r="B55" s="28"/>
      <c r="C55" s="28"/>
      <c r="D55" s="71"/>
      <c r="E55" s="58"/>
      <c r="F55" s="57" t="s">
        <v>62</v>
      </c>
      <c r="G55" s="58">
        <f>H55+I55+J55</f>
        <v>114.4</v>
      </c>
      <c r="H55" s="58">
        <f>H19+H34+H45</f>
        <v>114.4</v>
      </c>
      <c r="I55" s="58">
        <f>I19+I34+I45</f>
        <v>0</v>
      </c>
      <c r="J55" s="58">
        <f>J19+J34+J45</f>
        <v>0</v>
      </c>
      <c r="K55" s="72"/>
    </row>
    <row r="56" spans="1:11" ht="15.75" customHeight="1">
      <c r="A56" s="46"/>
      <c r="B56" s="28"/>
      <c r="C56" s="28"/>
      <c r="D56" s="71"/>
      <c r="E56" s="58"/>
      <c r="F56" s="17" t="s">
        <v>9</v>
      </c>
      <c r="G56" s="58">
        <f>H56+I56+J56</f>
        <v>1.9000000000000001</v>
      </c>
      <c r="H56" s="18">
        <f>H21+H32</f>
        <v>1.9000000000000001</v>
      </c>
      <c r="I56" s="18">
        <f>I21+I32</f>
        <v>0</v>
      </c>
      <c r="J56" s="18">
        <f>J21+J32</f>
        <v>0</v>
      </c>
      <c r="K56" s="72"/>
    </row>
    <row r="57" spans="1:11" ht="15.75" customHeight="1">
      <c r="A57" s="46"/>
      <c r="B57" s="28"/>
      <c r="C57" s="28"/>
      <c r="D57" s="71"/>
      <c r="E57" s="58"/>
      <c r="F57" s="17" t="s">
        <v>10</v>
      </c>
      <c r="G57" s="58">
        <f t="shared" si="2"/>
        <v>8.3</v>
      </c>
      <c r="H57" s="18">
        <f>H23</f>
        <v>8.3</v>
      </c>
      <c r="I57" s="18">
        <f>I23</f>
        <v>0</v>
      </c>
      <c r="J57" s="18">
        <f>J23</f>
        <v>0</v>
      </c>
      <c r="K57" s="72"/>
    </row>
    <row r="58" spans="1:11" ht="15.75" customHeight="1">
      <c r="A58" s="46"/>
      <c r="B58" s="28"/>
      <c r="C58" s="28"/>
      <c r="D58" s="71"/>
      <c r="E58" s="58"/>
      <c r="F58" s="17" t="s">
        <v>12</v>
      </c>
      <c r="G58" s="58">
        <f t="shared" si="2"/>
        <v>3.9</v>
      </c>
      <c r="H58" s="18">
        <f aca="true" t="shared" si="3" ref="H58:J59">H26</f>
        <v>0</v>
      </c>
      <c r="I58" s="18">
        <f t="shared" si="3"/>
        <v>2.4</v>
      </c>
      <c r="J58" s="18">
        <f t="shared" si="3"/>
        <v>1.5</v>
      </c>
      <c r="K58" s="72"/>
    </row>
    <row r="59" spans="1:11" ht="15.75" customHeight="1">
      <c r="A59" s="46"/>
      <c r="B59" s="28"/>
      <c r="C59" s="28"/>
      <c r="D59" s="71"/>
      <c r="E59" s="58"/>
      <c r="F59" s="17" t="s">
        <v>13</v>
      </c>
      <c r="G59" s="58">
        <f t="shared" si="2"/>
        <v>10.2</v>
      </c>
      <c r="H59" s="18">
        <f t="shared" si="3"/>
        <v>10.2</v>
      </c>
      <c r="I59" s="18">
        <f t="shared" si="3"/>
        <v>0</v>
      </c>
      <c r="J59" s="18">
        <f t="shared" si="3"/>
        <v>0</v>
      </c>
      <c r="K59" s="72"/>
    </row>
    <row r="60" spans="1:11" ht="15.75" customHeight="1">
      <c r="A60" s="46"/>
      <c r="B60" s="28"/>
      <c r="C60" s="28"/>
      <c r="D60" s="71"/>
      <c r="E60" s="58"/>
      <c r="F60" s="17" t="s">
        <v>6</v>
      </c>
      <c r="G60" s="58">
        <f t="shared" si="2"/>
        <v>27.800000000000004</v>
      </c>
      <c r="H60" s="18">
        <f>H30+H46</f>
        <v>22.200000000000003</v>
      </c>
      <c r="I60" s="18">
        <f>I30+I46</f>
        <v>5.6</v>
      </c>
      <c r="J60" s="18">
        <f>J30+J46</f>
        <v>0</v>
      </c>
      <c r="K60" s="72"/>
    </row>
    <row r="61" spans="1:11" ht="33" customHeight="1">
      <c r="A61" s="46"/>
      <c r="B61" s="28"/>
      <c r="C61" s="28"/>
      <c r="D61" s="71"/>
      <c r="E61" s="58"/>
      <c r="F61" s="20" t="s">
        <v>15</v>
      </c>
      <c r="G61" s="55">
        <f t="shared" si="2"/>
        <v>14.4</v>
      </c>
      <c r="H61" s="73">
        <f aca="true" t="shared" si="4" ref="H61:J62">H35+H41</f>
        <v>14.4</v>
      </c>
      <c r="I61" s="73">
        <f t="shared" si="4"/>
        <v>0</v>
      </c>
      <c r="J61" s="73">
        <f t="shared" si="4"/>
        <v>0</v>
      </c>
      <c r="K61" s="72"/>
    </row>
    <row r="62" spans="1:11" ht="15.75" customHeight="1">
      <c r="A62" s="46"/>
      <c r="B62" s="28"/>
      <c r="C62" s="28"/>
      <c r="D62" s="71"/>
      <c r="E62" s="58"/>
      <c r="F62" s="17" t="s">
        <v>16</v>
      </c>
      <c r="G62" s="58">
        <f t="shared" si="2"/>
        <v>11</v>
      </c>
      <c r="H62" s="18">
        <f t="shared" si="4"/>
        <v>5.3</v>
      </c>
      <c r="I62" s="18">
        <f t="shared" si="4"/>
        <v>5.7</v>
      </c>
      <c r="J62" s="18">
        <f t="shared" si="4"/>
        <v>0</v>
      </c>
      <c r="K62" s="72"/>
    </row>
    <row r="63" spans="1:11" ht="15.75" customHeight="1">
      <c r="A63" s="46"/>
      <c r="B63" s="28"/>
      <c r="C63" s="28"/>
      <c r="D63" s="71"/>
      <c r="E63" s="58"/>
      <c r="F63" s="17" t="s">
        <v>66</v>
      </c>
      <c r="G63" s="58">
        <f t="shared" si="2"/>
        <v>37.699999999999996</v>
      </c>
      <c r="H63" s="18">
        <f>H37+H39</f>
        <v>34.3</v>
      </c>
      <c r="I63" s="18">
        <f>I37+I39</f>
        <v>3.4</v>
      </c>
      <c r="J63" s="18">
        <f>J37+J39</f>
        <v>0</v>
      </c>
      <c r="K63" s="72"/>
    </row>
    <row r="64" spans="1:11" ht="15.75" customHeight="1">
      <c r="A64" s="46"/>
      <c r="B64" s="28"/>
      <c r="C64" s="28"/>
      <c r="D64" s="71"/>
      <c r="E64" s="58"/>
      <c r="F64" s="17" t="s">
        <v>79</v>
      </c>
      <c r="G64" s="58">
        <f t="shared" si="2"/>
        <v>68.6</v>
      </c>
      <c r="H64" s="18">
        <f>H43</f>
        <v>68.6</v>
      </c>
      <c r="I64" s="18">
        <f>I43</f>
        <v>0</v>
      </c>
      <c r="J64" s="18">
        <f>J43</f>
        <v>0</v>
      </c>
      <c r="K64" s="72"/>
    </row>
    <row r="65" spans="1:11" ht="15.75" customHeight="1">
      <c r="A65" s="46"/>
      <c r="B65" s="28"/>
      <c r="C65" s="28"/>
      <c r="D65" s="71"/>
      <c r="E65" s="58"/>
      <c r="F65" s="59"/>
      <c r="G65" s="58"/>
      <c r="H65" s="58"/>
      <c r="I65" s="58"/>
      <c r="J65" s="58"/>
      <c r="K65" s="72"/>
    </row>
    <row r="66" spans="1:11" ht="15.75" customHeight="1">
      <c r="A66" s="46"/>
      <c r="B66" s="6" t="s">
        <v>30</v>
      </c>
      <c r="C66" s="54"/>
      <c r="D66" s="56"/>
      <c r="E66" s="55"/>
      <c r="F66" s="57"/>
      <c r="G66" s="58"/>
      <c r="H66" s="58"/>
      <c r="I66" s="58"/>
      <c r="J66" s="58"/>
      <c r="K66" s="59"/>
    </row>
    <row r="67" spans="1:11" ht="57.75" customHeight="1">
      <c r="A67" s="106">
        <v>1</v>
      </c>
      <c r="B67" s="113"/>
      <c r="C67" s="100" t="s">
        <v>58</v>
      </c>
      <c r="D67" s="108">
        <v>24.2</v>
      </c>
      <c r="E67" s="132">
        <v>1513.1</v>
      </c>
      <c r="F67" s="46" t="s">
        <v>81</v>
      </c>
      <c r="G67" s="55">
        <f aca="true" t="shared" si="5" ref="G67:G83">H67+I67+J67</f>
        <v>21.9</v>
      </c>
      <c r="H67" s="55">
        <v>16.8</v>
      </c>
      <c r="I67" s="55">
        <v>5.1</v>
      </c>
      <c r="J67" s="55">
        <v>0</v>
      </c>
      <c r="K67" s="59"/>
    </row>
    <row r="68" spans="1:11" ht="18" customHeight="1">
      <c r="A68" s="131"/>
      <c r="B68" s="125"/>
      <c r="C68" s="130"/>
      <c r="D68" s="128"/>
      <c r="E68" s="133"/>
      <c r="F68" s="46" t="s">
        <v>9</v>
      </c>
      <c r="G68" s="58">
        <f t="shared" si="5"/>
        <v>1.8</v>
      </c>
      <c r="H68" s="58">
        <v>0</v>
      </c>
      <c r="I68" s="58">
        <v>1.8</v>
      </c>
      <c r="J68" s="58">
        <v>0</v>
      </c>
      <c r="K68" s="59"/>
    </row>
    <row r="69" spans="1:11" ht="21.75" customHeight="1">
      <c r="A69" s="107"/>
      <c r="B69" s="114"/>
      <c r="C69" s="101"/>
      <c r="D69" s="129"/>
      <c r="E69" s="134"/>
      <c r="F69" s="46" t="s">
        <v>50</v>
      </c>
      <c r="G69" s="55">
        <f t="shared" si="5"/>
        <v>0.5</v>
      </c>
      <c r="H69" s="55">
        <v>0</v>
      </c>
      <c r="I69" s="55">
        <v>0</v>
      </c>
      <c r="J69" s="55">
        <v>0.5</v>
      </c>
      <c r="K69" s="59"/>
    </row>
    <row r="70" spans="1:11" ht="51" customHeight="1">
      <c r="A70" s="46">
        <v>2</v>
      </c>
      <c r="B70" s="28"/>
      <c r="C70" s="54" t="s">
        <v>56</v>
      </c>
      <c r="D70" s="56">
        <v>22.2</v>
      </c>
      <c r="E70" s="55">
        <v>1390</v>
      </c>
      <c r="F70" s="46" t="s">
        <v>81</v>
      </c>
      <c r="G70" s="55">
        <f t="shared" si="5"/>
        <v>22.200000000000003</v>
      </c>
      <c r="H70" s="55">
        <v>15.8</v>
      </c>
      <c r="I70" s="55">
        <v>6.4</v>
      </c>
      <c r="J70" s="55">
        <v>0</v>
      </c>
      <c r="K70" s="59"/>
    </row>
    <row r="71" spans="1:11" ht="54.75" customHeight="1">
      <c r="A71" s="106">
        <v>3</v>
      </c>
      <c r="B71" s="113"/>
      <c r="C71" s="100" t="s">
        <v>82</v>
      </c>
      <c r="D71" s="108">
        <v>64.6</v>
      </c>
      <c r="E71" s="132">
        <v>1438.8</v>
      </c>
      <c r="F71" s="46" t="s">
        <v>81</v>
      </c>
      <c r="G71" s="55">
        <f t="shared" si="5"/>
        <v>12.299999999999999</v>
      </c>
      <c r="H71" s="55">
        <v>2.1</v>
      </c>
      <c r="I71" s="55">
        <v>10.2</v>
      </c>
      <c r="J71" s="55">
        <v>0</v>
      </c>
      <c r="K71" s="59"/>
    </row>
    <row r="72" spans="1:11" ht="15" customHeight="1">
      <c r="A72" s="107"/>
      <c r="B72" s="114"/>
      <c r="C72" s="101"/>
      <c r="D72" s="129"/>
      <c r="E72" s="134"/>
      <c r="F72" s="46" t="s">
        <v>50</v>
      </c>
      <c r="G72" s="55">
        <f t="shared" si="5"/>
        <v>52.300000000000004</v>
      </c>
      <c r="H72" s="58">
        <v>30.5</v>
      </c>
      <c r="I72" s="58">
        <v>19.7</v>
      </c>
      <c r="J72" s="58">
        <v>2.1</v>
      </c>
      <c r="K72" s="59"/>
    </row>
    <row r="73" spans="1:11" ht="53.25" customHeight="1">
      <c r="A73" s="106">
        <v>4</v>
      </c>
      <c r="B73" s="113"/>
      <c r="C73" s="100" t="s">
        <v>47</v>
      </c>
      <c r="D73" s="108">
        <v>42.2</v>
      </c>
      <c r="E73" s="132">
        <v>1934.5</v>
      </c>
      <c r="F73" s="46" t="s">
        <v>81</v>
      </c>
      <c r="G73" s="55">
        <f t="shared" si="5"/>
        <v>32.1</v>
      </c>
      <c r="H73" s="55">
        <v>22</v>
      </c>
      <c r="I73" s="55">
        <v>10.1</v>
      </c>
      <c r="J73" s="55">
        <v>0</v>
      </c>
      <c r="K73" s="59"/>
    </row>
    <row r="74" spans="1:11" ht="15" customHeight="1">
      <c r="A74" s="131"/>
      <c r="B74" s="125"/>
      <c r="C74" s="130"/>
      <c r="D74" s="128"/>
      <c r="E74" s="133"/>
      <c r="F74" s="46" t="s">
        <v>9</v>
      </c>
      <c r="G74" s="55">
        <f t="shared" si="5"/>
        <v>1.6</v>
      </c>
      <c r="H74" s="58">
        <v>0.5</v>
      </c>
      <c r="I74" s="58">
        <v>0</v>
      </c>
      <c r="J74" s="58">
        <v>1.1</v>
      </c>
      <c r="K74" s="59"/>
    </row>
    <row r="75" spans="1:11" ht="15" customHeight="1">
      <c r="A75" s="107"/>
      <c r="B75" s="114"/>
      <c r="C75" s="101"/>
      <c r="D75" s="129"/>
      <c r="E75" s="134"/>
      <c r="F75" s="46" t="s">
        <v>50</v>
      </c>
      <c r="G75" s="55">
        <f t="shared" si="5"/>
        <v>8.5</v>
      </c>
      <c r="H75" s="55">
        <v>1.6</v>
      </c>
      <c r="I75" s="55">
        <v>1.6</v>
      </c>
      <c r="J75" s="55">
        <v>5.3</v>
      </c>
      <c r="K75" s="59"/>
    </row>
    <row r="76" spans="1:11" ht="53.25" customHeight="1">
      <c r="A76" s="46">
        <v>5</v>
      </c>
      <c r="B76" s="28"/>
      <c r="C76" s="54" t="s">
        <v>89</v>
      </c>
      <c r="D76" s="56">
        <v>11.5</v>
      </c>
      <c r="E76" s="55">
        <v>631.4</v>
      </c>
      <c r="F76" s="46" t="s">
        <v>81</v>
      </c>
      <c r="G76" s="55">
        <f t="shared" si="5"/>
        <v>11.5</v>
      </c>
      <c r="H76" s="56">
        <v>11.5</v>
      </c>
      <c r="I76" s="56">
        <v>0</v>
      </c>
      <c r="J76" s="56">
        <v>0</v>
      </c>
      <c r="K76" s="59"/>
    </row>
    <row r="77" spans="1:11" ht="57" customHeight="1">
      <c r="A77" s="106">
        <v>6</v>
      </c>
      <c r="B77" s="113"/>
      <c r="C77" s="100" t="s">
        <v>89</v>
      </c>
      <c r="D77" s="108">
        <v>67.8</v>
      </c>
      <c r="E77" s="132">
        <v>1826.4</v>
      </c>
      <c r="F77" s="46" t="s">
        <v>81</v>
      </c>
      <c r="G77" s="55">
        <f>H77+I77+J77</f>
        <v>20.8</v>
      </c>
      <c r="H77" s="56">
        <v>17.2</v>
      </c>
      <c r="I77" s="56">
        <v>3.6</v>
      </c>
      <c r="J77" s="56">
        <v>0</v>
      </c>
      <c r="K77" s="59"/>
    </row>
    <row r="78" spans="1:11" ht="13.5" customHeight="1">
      <c r="A78" s="131"/>
      <c r="B78" s="125"/>
      <c r="C78" s="130"/>
      <c r="D78" s="128"/>
      <c r="E78" s="133"/>
      <c r="F78" s="46" t="s">
        <v>9</v>
      </c>
      <c r="G78" s="55">
        <f t="shared" si="5"/>
        <v>2</v>
      </c>
      <c r="H78" s="58">
        <v>0</v>
      </c>
      <c r="I78" s="58">
        <v>0</v>
      </c>
      <c r="J78" s="58">
        <v>2</v>
      </c>
      <c r="K78" s="59"/>
    </row>
    <row r="79" spans="1:11" ht="39.75" customHeight="1">
      <c r="A79" s="131"/>
      <c r="B79" s="125"/>
      <c r="C79" s="130"/>
      <c r="D79" s="128"/>
      <c r="E79" s="133"/>
      <c r="F79" s="46" t="s">
        <v>91</v>
      </c>
      <c r="G79" s="55">
        <f t="shared" si="5"/>
        <v>7.9</v>
      </c>
      <c r="H79" s="55">
        <v>5.5</v>
      </c>
      <c r="I79" s="55">
        <v>2.4</v>
      </c>
      <c r="J79" s="55">
        <v>0</v>
      </c>
      <c r="K79" s="59"/>
    </row>
    <row r="80" spans="1:11" ht="17.25" customHeight="1">
      <c r="A80" s="107"/>
      <c r="B80" s="114"/>
      <c r="C80" s="101"/>
      <c r="D80" s="129"/>
      <c r="E80" s="134"/>
      <c r="F80" s="46" t="s">
        <v>50</v>
      </c>
      <c r="G80" s="55">
        <f t="shared" si="5"/>
        <v>37.1</v>
      </c>
      <c r="H80" s="55">
        <v>26.9</v>
      </c>
      <c r="I80" s="55">
        <v>5.7</v>
      </c>
      <c r="J80" s="55">
        <v>4.5</v>
      </c>
      <c r="K80" s="59"/>
    </row>
    <row r="81" spans="1:11" ht="19.5" customHeight="1" hidden="1">
      <c r="A81" s="46"/>
      <c r="B81" s="28"/>
      <c r="C81" s="54"/>
      <c r="D81" s="56"/>
      <c r="E81" s="55"/>
      <c r="F81" s="46"/>
      <c r="G81" s="55">
        <f t="shared" si="5"/>
        <v>0</v>
      </c>
      <c r="H81" s="55"/>
      <c r="I81" s="55"/>
      <c r="J81" s="55"/>
      <c r="K81" s="59"/>
    </row>
    <row r="82" spans="1:11" ht="17.25" customHeight="1" hidden="1">
      <c r="A82" s="46"/>
      <c r="B82" s="28"/>
      <c r="C82" s="54"/>
      <c r="D82" s="56"/>
      <c r="E82" s="55"/>
      <c r="F82" s="46"/>
      <c r="G82" s="55">
        <f t="shared" si="5"/>
        <v>0</v>
      </c>
      <c r="H82" s="55"/>
      <c r="I82" s="55"/>
      <c r="J82" s="55"/>
      <c r="K82" s="59"/>
    </row>
    <row r="83" spans="1:11" ht="13.5" customHeight="1" hidden="1">
      <c r="A83" s="61"/>
      <c r="B83" s="74"/>
      <c r="C83" s="62"/>
      <c r="D83" s="64"/>
      <c r="E83" s="63"/>
      <c r="F83" s="46"/>
      <c r="G83" s="55">
        <f t="shared" si="5"/>
        <v>0</v>
      </c>
      <c r="H83" s="58"/>
      <c r="I83" s="58"/>
      <c r="J83" s="58"/>
      <c r="K83" s="59"/>
    </row>
    <row r="84" spans="1:11" ht="15.75" customHeight="1">
      <c r="A84" s="46"/>
      <c r="B84" s="28"/>
      <c r="C84" s="59"/>
      <c r="D84" s="58"/>
      <c r="E84" s="55"/>
      <c r="F84" s="46"/>
      <c r="G84" s="58"/>
      <c r="H84" s="58"/>
      <c r="I84" s="58"/>
      <c r="J84" s="58"/>
      <c r="K84" s="59"/>
    </row>
    <row r="85" spans="1:11" s="70" customFormat="1" ht="15.75" customHeight="1">
      <c r="A85" s="24"/>
      <c r="B85" s="21" t="s">
        <v>73</v>
      </c>
      <c r="C85" s="21"/>
      <c r="D85" s="67">
        <f>SUM(D66:D84)</f>
        <v>232.5</v>
      </c>
      <c r="E85" s="67">
        <f>SUM(E66:E84)</f>
        <v>8734.199999999999</v>
      </c>
      <c r="F85" s="75"/>
      <c r="G85" s="67">
        <f>SUM(G67:G84)</f>
        <v>232.5</v>
      </c>
      <c r="H85" s="67">
        <f>SUM(H67:H84)</f>
        <v>150.4</v>
      </c>
      <c r="I85" s="67">
        <f>SUM(I67:I84)</f>
        <v>66.60000000000001</v>
      </c>
      <c r="J85" s="67">
        <f>SUM(J67:J84)</f>
        <v>15.5</v>
      </c>
      <c r="K85" s="75"/>
    </row>
    <row r="86" spans="1:11" ht="51.75" customHeight="1">
      <c r="A86" s="46"/>
      <c r="B86" s="28" t="s">
        <v>38</v>
      </c>
      <c r="C86" s="28"/>
      <c r="D86" s="58"/>
      <c r="E86" s="58"/>
      <c r="F86" s="46" t="s">
        <v>81</v>
      </c>
      <c r="G86" s="56">
        <f>H86+I86+J86</f>
        <v>120.80000000000001</v>
      </c>
      <c r="H86" s="56">
        <f>H67+H70+H71+H73+H76+H77</f>
        <v>85.4</v>
      </c>
      <c r="I86" s="56">
        <f>I67+I70+I71+I73+I76+I77</f>
        <v>35.4</v>
      </c>
      <c r="J86" s="56">
        <f>J67+J70+J71+J73+J76+J77</f>
        <v>0</v>
      </c>
      <c r="K86" s="59"/>
    </row>
    <row r="87" spans="1:11" ht="13.5" customHeight="1">
      <c r="A87" s="46"/>
      <c r="B87" s="28"/>
      <c r="C87" s="28"/>
      <c r="D87" s="71"/>
      <c r="E87" s="58"/>
      <c r="F87" s="46" t="s">
        <v>9</v>
      </c>
      <c r="G87" s="56">
        <f>H87+I87+J87</f>
        <v>5.4</v>
      </c>
      <c r="H87" s="56">
        <f>H68+H74+H78</f>
        <v>0.5</v>
      </c>
      <c r="I87" s="56">
        <f>I68+I74+I78</f>
        <v>1.8</v>
      </c>
      <c r="J87" s="56">
        <f>J68+J74+J78</f>
        <v>3.1</v>
      </c>
      <c r="K87" s="59"/>
    </row>
    <row r="88" spans="1:11" ht="15.75" customHeight="1">
      <c r="A88" s="46"/>
      <c r="B88" s="28"/>
      <c r="C88" s="28"/>
      <c r="D88" s="71"/>
      <c r="E88" s="58"/>
      <c r="F88" s="46" t="s">
        <v>50</v>
      </c>
      <c r="G88" s="58">
        <f>H88+I88+J88</f>
        <v>98.4</v>
      </c>
      <c r="H88" s="58">
        <f>H69+H72+H75+H80</f>
        <v>59</v>
      </c>
      <c r="I88" s="58">
        <f>I69+I72+I75+I80</f>
        <v>27</v>
      </c>
      <c r="J88" s="58">
        <f>J69+J72+J75+J80</f>
        <v>12.4</v>
      </c>
      <c r="K88" s="59"/>
    </row>
    <row r="89" spans="1:11" ht="15.75" customHeight="1">
      <c r="A89" s="46"/>
      <c r="B89" s="28"/>
      <c r="C89" s="28"/>
      <c r="D89" s="71"/>
      <c r="E89" s="58"/>
      <c r="F89" s="46" t="s">
        <v>92</v>
      </c>
      <c r="G89" s="58">
        <f>H89+I89+J89</f>
        <v>7.9</v>
      </c>
      <c r="H89" s="58">
        <f>H79</f>
        <v>5.5</v>
      </c>
      <c r="I89" s="58">
        <f>I79</f>
        <v>2.4</v>
      </c>
      <c r="J89" s="58">
        <f>J79</f>
        <v>0</v>
      </c>
      <c r="K89" s="59"/>
    </row>
    <row r="90" spans="1:11" ht="15.75" customHeight="1" hidden="1">
      <c r="A90" s="46"/>
      <c r="B90" s="28"/>
      <c r="C90" s="28"/>
      <c r="D90" s="71"/>
      <c r="E90" s="58"/>
      <c r="F90" s="46"/>
      <c r="G90" s="58">
        <f>H90+I90+J90</f>
        <v>0</v>
      </c>
      <c r="H90" s="58"/>
      <c r="I90" s="58"/>
      <c r="J90" s="58"/>
      <c r="K90" s="59"/>
    </row>
    <row r="91" spans="1:11" ht="15.75" customHeight="1" hidden="1">
      <c r="A91" s="46"/>
      <c r="B91" s="28"/>
      <c r="C91" s="28"/>
      <c r="D91" s="71"/>
      <c r="E91" s="58"/>
      <c r="F91" s="17"/>
      <c r="G91" s="58"/>
      <c r="H91" s="67"/>
      <c r="I91" s="67"/>
      <c r="J91" s="67"/>
      <c r="K91" s="59"/>
    </row>
    <row r="92" spans="1:11" ht="15.75" customHeight="1">
      <c r="A92" s="46"/>
      <c r="B92" s="28"/>
      <c r="C92" s="28"/>
      <c r="D92" s="71"/>
      <c r="E92" s="58"/>
      <c r="F92" s="17"/>
      <c r="G92" s="58"/>
      <c r="H92" s="67"/>
      <c r="I92" s="67"/>
      <c r="J92" s="67"/>
      <c r="K92" s="59"/>
    </row>
    <row r="93" spans="1:11" ht="15.75" customHeight="1">
      <c r="A93" s="46"/>
      <c r="B93" s="6" t="s">
        <v>31</v>
      </c>
      <c r="C93" s="54"/>
      <c r="D93" s="58"/>
      <c r="E93" s="58"/>
      <c r="F93" s="17"/>
      <c r="G93" s="58"/>
      <c r="H93" s="58"/>
      <c r="I93" s="58"/>
      <c r="J93" s="58"/>
      <c r="K93" s="59"/>
    </row>
    <row r="94" spans="1:11" ht="15" customHeight="1">
      <c r="A94" s="106">
        <v>1</v>
      </c>
      <c r="B94" s="126"/>
      <c r="C94" s="111" t="s">
        <v>57</v>
      </c>
      <c r="D94" s="108">
        <v>64.7</v>
      </c>
      <c r="E94" s="108">
        <v>936.6</v>
      </c>
      <c r="F94" s="20" t="s">
        <v>63</v>
      </c>
      <c r="G94" s="56">
        <f aca="true" t="shared" si="6" ref="G94:G115">H94+I94+J94</f>
        <v>53.9</v>
      </c>
      <c r="H94" s="56">
        <v>0</v>
      </c>
      <c r="I94" s="56">
        <v>53.9</v>
      </c>
      <c r="J94" s="56">
        <v>0</v>
      </c>
      <c r="K94" s="59"/>
    </row>
    <row r="95" spans="1:11" ht="39.75" customHeight="1">
      <c r="A95" s="107"/>
      <c r="B95" s="127"/>
      <c r="C95" s="112"/>
      <c r="D95" s="129"/>
      <c r="E95" s="129"/>
      <c r="F95" s="46" t="s">
        <v>12</v>
      </c>
      <c r="G95" s="55">
        <f t="shared" si="6"/>
        <v>10.8</v>
      </c>
      <c r="H95" s="55">
        <v>0</v>
      </c>
      <c r="I95" s="55">
        <v>10.8</v>
      </c>
      <c r="J95" s="55">
        <v>0</v>
      </c>
      <c r="K95" s="59"/>
    </row>
    <row r="96" spans="1:11" ht="15.75" customHeight="1">
      <c r="A96" s="106">
        <v>2</v>
      </c>
      <c r="B96" s="126"/>
      <c r="C96" s="111" t="s">
        <v>64</v>
      </c>
      <c r="D96" s="108">
        <v>73.3</v>
      </c>
      <c r="E96" s="108">
        <v>1467</v>
      </c>
      <c r="F96" s="57" t="s">
        <v>50</v>
      </c>
      <c r="G96" s="58">
        <f t="shared" si="6"/>
        <v>28.6</v>
      </c>
      <c r="H96" s="58">
        <v>27.6</v>
      </c>
      <c r="I96" s="58">
        <v>0</v>
      </c>
      <c r="J96" s="58">
        <v>1</v>
      </c>
      <c r="K96" s="59"/>
    </row>
    <row r="97" spans="1:11" ht="15.75" customHeight="1">
      <c r="A97" s="131"/>
      <c r="B97" s="138"/>
      <c r="C97" s="124"/>
      <c r="D97" s="128"/>
      <c r="E97" s="128"/>
      <c r="F97" s="57" t="s">
        <v>12</v>
      </c>
      <c r="G97" s="58">
        <f t="shared" si="6"/>
        <v>29.200000000000003</v>
      </c>
      <c r="H97" s="58">
        <v>10.4</v>
      </c>
      <c r="I97" s="58">
        <v>18.8</v>
      </c>
      <c r="J97" s="58">
        <v>0</v>
      </c>
      <c r="K97" s="59"/>
    </row>
    <row r="98" spans="1:11" ht="15.75" customHeight="1">
      <c r="A98" s="131"/>
      <c r="B98" s="138"/>
      <c r="C98" s="124"/>
      <c r="D98" s="128"/>
      <c r="E98" s="128"/>
      <c r="F98" s="57" t="s">
        <v>66</v>
      </c>
      <c r="G98" s="58">
        <f t="shared" si="6"/>
        <v>11.6</v>
      </c>
      <c r="H98" s="58">
        <v>9</v>
      </c>
      <c r="I98" s="58">
        <v>2.6</v>
      </c>
      <c r="J98" s="58">
        <v>0</v>
      </c>
      <c r="K98" s="59"/>
    </row>
    <row r="99" spans="1:11" ht="15.75" customHeight="1">
      <c r="A99" s="107"/>
      <c r="B99" s="127"/>
      <c r="C99" s="112"/>
      <c r="D99" s="129"/>
      <c r="E99" s="129"/>
      <c r="F99" s="57" t="s">
        <v>67</v>
      </c>
      <c r="G99" s="58">
        <f t="shared" si="6"/>
        <v>3.9</v>
      </c>
      <c r="H99" s="58">
        <v>0</v>
      </c>
      <c r="I99" s="58">
        <v>3.9</v>
      </c>
      <c r="J99" s="58">
        <v>0</v>
      </c>
      <c r="K99" s="59"/>
    </row>
    <row r="100" spans="1:11" ht="15.75" customHeight="1">
      <c r="A100" s="106">
        <v>3</v>
      </c>
      <c r="B100" s="102"/>
      <c r="C100" s="100" t="s">
        <v>77</v>
      </c>
      <c r="D100" s="108">
        <v>143.4</v>
      </c>
      <c r="E100" s="108">
        <v>725.4</v>
      </c>
      <c r="F100" s="57" t="s">
        <v>78</v>
      </c>
      <c r="G100" s="58">
        <f t="shared" si="6"/>
        <v>36.5</v>
      </c>
      <c r="H100" s="58">
        <v>0</v>
      </c>
      <c r="I100" s="58">
        <v>36.5</v>
      </c>
      <c r="J100" s="58">
        <v>0</v>
      </c>
      <c r="K100" s="59"/>
    </row>
    <row r="101" spans="1:11" ht="15.75" customHeight="1">
      <c r="A101" s="131"/>
      <c r="B101" s="149"/>
      <c r="C101" s="130"/>
      <c r="D101" s="128"/>
      <c r="E101" s="128"/>
      <c r="F101" s="57" t="s">
        <v>61</v>
      </c>
      <c r="G101" s="58">
        <f t="shared" si="6"/>
        <v>25.1</v>
      </c>
      <c r="H101" s="58">
        <v>17.3</v>
      </c>
      <c r="I101" s="58">
        <v>7.8</v>
      </c>
      <c r="J101" s="58">
        <v>0</v>
      </c>
      <c r="K101" s="59"/>
    </row>
    <row r="102" spans="1:11" ht="15.75" customHeight="1">
      <c r="A102" s="131"/>
      <c r="B102" s="149"/>
      <c r="C102" s="130"/>
      <c r="D102" s="128"/>
      <c r="E102" s="128"/>
      <c r="F102" s="57" t="s">
        <v>66</v>
      </c>
      <c r="G102" s="58">
        <f t="shared" si="6"/>
        <v>76.7</v>
      </c>
      <c r="H102" s="58">
        <v>23.6</v>
      </c>
      <c r="I102" s="58">
        <v>53.1</v>
      </c>
      <c r="J102" s="58">
        <v>0</v>
      </c>
      <c r="K102" s="59"/>
    </row>
    <row r="103" spans="1:11" ht="15.75" customHeight="1">
      <c r="A103" s="107"/>
      <c r="B103" s="103"/>
      <c r="C103" s="101"/>
      <c r="D103" s="129"/>
      <c r="E103" s="129"/>
      <c r="F103" s="57" t="s">
        <v>79</v>
      </c>
      <c r="G103" s="58">
        <f t="shared" si="6"/>
        <v>5.1</v>
      </c>
      <c r="H103" s="58">
        <v>0</v>
      </c>
      <c r="I103" s="58">
        <v>5.1</v>
      </c>
      <c r="J103" s="58">
        <v>0</v>
      </c>
      <c r="K103" s="59"/>
    </row>
    <row r="104" spans="1:11" ht="15.75" customHeight="1">
      <c r="A104" s="106">
        <v>4</v>
      </c>
      <c r="B104" s="113"/>
      <c r="C104" s="100" t="s">
        <v>0</v>
      </c>
      <c r="D104" s="108">
        <v>6.3</v>
      </c>
      <c r="E104" s="108">
        <v>701.1</v>
      </c>
      <c r="F104" s="57" t="s">
        <v>50</v>
      </c>
      <c r="G104" s="58">
        <f t="shared" si="6"/>
        <v>2.5</v>
      </c>
      <c r="H104" s="58">
        <v>0</v>
      </c>
      <c r="I104" s="58">
        <v>1.9</v>
      </c>
      <c r="J104" s="58">
        <v>0.6</v>
      </c>
      <c r="K104" s="59"/>
    </row>
    <row r="105" spans="1:11" ht="15.75" customHeight="1">
      <c r="A105" s="107"/>
      <c r="B105" s="114"/>
      <c r="C105" s="101"/>
      <c r="D105" s="129"/>
      <c r="E105" s="129"/>
      <c r="F105" s="57" t="s">
        <v>62</v>
      </c>
      <c r="G105" s="58">
        <f t="shared" si="6"/>
        <v>3.8</v>
      </c>
      <c r="H105" s="58">
        <v>0</v>
      </c>
      <c r="I105" s="58">
        <v>3.8</v>
      </c>
      <c r="J105" s="58">
        <v>0</v>
      </c>
      <c r="K105" s="59"/>
    </row>
    <row r="106" spans="1:11" ht="15.75" customHeight="1">
      <c r="A106" s="106">
        <v>5</v>
      </c>
      <c r="B106" s="113"/>
      <c r="C106" s="100" t="s">
        <v>86</v>
      </c>
      <c r="D106" s="108">
        <v>163</v>
      </c>
      <c r="E106" s="108">
        <v>689.6</v>
      </c>
      <c r="F106" s="57" t="s">
        <v>62</v>
      </c>
      <c r="G106" s="58">
        <f t="shared" si="6"/>
        <v>143.9</v>
      </c>
      <c r="H106" s="58">
        <v>143.9</v>
      </c>
      <c r="I106" s="58">
        <v>0</v>
      </c>
      <c r="J106" s="58">
        <v>0</v>
      </c>
      <c r="K106" s="59"/>
    </row>
    <row r="107" spans="1:11" ht="15.75" customHeight="1">
      <c r="A107" s="107"/>
      <c r="B107" s="114"/>
      <c r="C107" s="101"/>
      <c r="D107" s="129"/>
      <c r="E107" s="129"/>
      <c r="F107" s="57" t="s">
        <v>12</v>
      </c>
      <c r="G107" s="58">
        <f t="shared" si="6"/>
        <v>19.1</v>
      </c>
      <c r="H107" s="58">
        <v>19.1</v>
      </c>
      <c r="I107" s="58">
        <v>0</v>
      </c>
      <c r="J107" s="58">
        <v>0</v>
      </c>
      <c r="K107" s="59"/>
    </row>
    <row r="108" spans="1:11" ht="15.75" customHeight="1">
      <c r="A108" s="106">
        <v>6</v>
      </c>
      <c r="B108" s="113"/>
      <c r="C108" s="100" t="s">
        <v>87</v>
      </c>
      <c r="D108" s="108">
        <v>32.7</v>
      </c>
      <c r="E108" s="108">
        <v>242.4</v>
      </c>
      <c r="F108" s="57" t="s">
        <v>50</v>
      </c>
      <c r="G108" s="58">
        <f t="shared" si="6"/>
        <v>21.1</v>
      </c>
      <c r="H108" s="58">
        <v>21.1</v>
      </c>
      <c r="I108" s="58">
        <v>0</v>
      </c>
      <c r="J108" s="58">
        <v>0</v>
      </c>
      <c r="K108" s="59"/>
    </row>
    <row r="109" spans="1:11" ht="15.75" customHeight="1">
      <c r="A109" s="107"/>
      <c r="B109" s="114"/>
      <c r="C109" s="101"/>
      <c r="D109" s="129"/>
      <c r="E109" s="129"/>
      <c r="F109" s="57" t="s">
        <v>62</v>
      </c>
      <c r="G109" s="58">
        <f t="shared" si="6"/>
        <v>11.6</v>
      </c>
      <c r="H109" s="58">
        <v>11.6</v>
      </c>
      <c r="I109" s="58">
        <v>0</v>
      </c>
      <c r="J109" s="58">
        <v>0</v>
      </c>
      <c r="K109" s="59"/>
    </row>
    <row r="110" spans="1:11" ht="15.75" customHeight="1">
      <c r="A110" s="106">
        <v>7</v>
      </c>
      <c r="B110" s="113"/>
      <c r="C110" s="100" t="s">
        <v>87</v>
      </c>
      <c r="D110" s="108">
        <v>23.1</v>
      </c>
      <c r="E110" s="108">
        <v>492.3</v>
      </c>
      <c r="F110" s="57" t="s">
        <v>6</v>
      </c>
      <c r="G110" s="58">
        <f t="shared" si="6"/>
        <v>12</v>
      </c>
      <c r="H110" s="58">
        <v>12</v>
      </c>
      <c r="I110" s="58">
        <v>0</v>
      </c>
      <c r="J110" s="58">
        <v>0</v>
      </c>
      <c r="K110" s="59"/>
    </row>
    <row r="111" spans="1:11" ht="15.75" customHeight="1">
      <c r="A111" s="107"/>
      <c r="B111" s="114"/>
      <c r="C111" s="101"/>
      <c r="D111" s="129"/>
      <c r="E111" s="129"/>
      <c r="F111" s="57" t="s">
        <v>62</v>
      </c>
      <c r="G111" s="58">
        <f t="shared" si="6"/>
        <v>11.1</v>
      </c>
      <c r="H111" s="58">
        <v>11.1</v>
      </c>
      <c r="I111" s="58">
        <v>0</v>
      </c>
      <c r="J111" s="58">
        <v>0</v>
      </c>
      <c r="K111" s="59"/>
    </row>
    <row r="112" spans="1:11" ht="15.75" customHeight="1">
      <c r="A112" s="106">
        <v>8</v>
      </c>
      <c r="B112" s="113"/>
      <c r="C112" s="100" t="s">
        <v>75</v>
      </c>
      <c r="D112" s="108">
        <v>10.9</v>
      </c>
      <c r="E112" s="108">
        <v>290.9</v>
      </c>
      <c r="F112" s="57" t="s">
        <v>62</v>
      </c>
      <c r="G112" s="58">
        <f t="shared" si="6"/>
        <v>3.4</v>
      </c>
      <c r="H112" s="58">
        <v>0</v>
      </c>
      <c r="I112" s="58">
        <v>3.4</v>
      </c>
      <c r="J112" s="58">
        <v>0</v>
      </c>
      <c r="K112" s="59"/>
    </row>
    <row r="113" spans="1:11" ht="15.75" customHeight="1">
      <c r="A113" s="131"/>
      <c r="B113" s="125"/>
      <c r="C113" s="130"/>
      <c r="D113" s="128"/>
      <c r="E113" s="128"/>
      <c r="F113" s="57" t="s">
        <v>12</v>
      </c>
      <c r="G113" s="58">
        <f t="shared" si="6"/>
        <v>5.5</v>
      </c>
      <c r="H113" s="58">
        <v>0</v>
      </c>
      <c r="I113" s="58">
        <v>5.5</v>
      </c>
      <c r="J113" s="58">
        <v>0</v>
      </c>
      <c r="K113" s="59"/>
    </row>
    <row r="114" spans="1:11" ht="15.75" customHeight="1">
      <c r="A114" s="107"/>
      <c r="B114" s="114"/>
      <c r="C114" s="101"/>
      <c r="D114" s="129"/>
      <c r="E114" s="129"/>
      <c r="F114" s="57" t="s">
        <v>67</v>
      </c>
      <c r="G114" s="58">
        <f t="shared" si="6"/>
        <v>2</v>
      </c>
      <c r="H114" s="58">
        <v>0</v>
      </c>
      <c r="I114" s="58">
        <v>0</v>
      </c>
      <c r="J114" s="58">
        <v>2</v>
      </c>
      <c r="K114" s="59"/>
    </row>
    <row r="115" spans="1:11" ht="15.75" customHeight="1">
      <c r="A115" s="61"/>
      <c r="B115" s="74"/>
      <c r="C115" s="62"/>
      <c r="D115" s="64"/>
      <c r="E115" s="64"/>
      <c r="F115" s="57"/>
      <c r="G115" s="58">
        <f t="shared" si="6"/>
        <v>0</v>
      </c>
      <c r="H115" s="58"/>
      <c r="I115" s="58"/>
      <c r="J115" s="58"/>
      <c r="K115" s="59"/>
    </row>
    <row r="116" spans="1:11" ht="15.75" customHeight="1">
      <c r="A116" s="46"/>
      <c r="B116" s="28"/>
      <c r="C116" s="28"/>
      <c r="D116" s="58"/>
      <c r="E116" s="58"/>
      <c r="F116" s="57"/>
      <c r="G116" s="58"/>
      <c r="H116" s="58"/>
      <c r="I116" s="58"/>
      <c r="J116" s="58"/>
      <c r="K116" s="59"/>
    </row>
    <row r="117" spans="1:11" ht="15.75" customHeight="1">
      <c r="A117" s="46"/>
      <c r="B117" s="21" t="s">
        <v>73</v>
      </c>
      <c r="C117" s="28"/>
      <c r="D117" s="67">
        <f>SUM(D93:D116)</f>
        <v>517.4</v>
      </c>
      <c r="E117" s="67">
        <f>SUM(E93:E116)</f>
        <v>5545.299999999999</v>
      </c>
      <c r="F117" s="57"/>
      <c r="G117" s="67">
        <f>SUM(G93:G116)</f>
        <v>517.4000000000001</v>
      </c>
      <c r="H117" s="67">
        <f>SUM(H93:H116)</f>
        <v>306.70000000000005</v>
      </c>
      <c r="I117" s="67">
        <f>SUM(I93:I116)</f>
        <v>207.10000000000002</v>
      </c>
      <c r="J117" s="67">
        <f>SUM(J93:J116)</f>
        <v>3.6</v>
      </c>
      <c r="K117" s="59"/>
    </row>
    <row r="118" spans="1:11" ht="15.75" customHeight="1">
      <c r="A118" s="46"/>
      <c r="B118" s="28" t="s">
        <v>38</v>
      </c>
      <c r="C118" s="28"/>
      <c r="D118" s="71"/>
      <c r="E118" s="58"/>
      <c r="F118" s="57" t="s">
        <v>63</v>
      </c>
      <c r="G118" s="58">
        <f aca="true" t="shared" si="7" ref="G118:G128">H118+I118+J118</f>
        <v>53.9</v>
      </c>
      <c r="H118" s="58">
        <f>H94</f>
        <v>0</v>
      </c>
      <c r="I118" s="58">
        <f>I94</f>
        <v>53.9</v>
      </c>
      <c r="J118" s="58">
        <f>J94</f>
        <v>0</v>
      </c>
      <c r="K118" s="59"/>
    </row>
    <row r="119" spans="1:11" ht="31.5" customHeight="1">
      <c r="A119" s="46"/>
      <c r="B119" s="28"/>
      <c r="C119" s="28"/>
      <c r="D119" s="71"/>
      <c r="E119" s="58"/>
      <c r="F119" s="46" t="s">
        <v>12</v>
      </c>
      <c r="G119" s="55">
        <f t="shared" si="7"/>
        <v>64.6</v>
      </c>
      <c r="H119" s="55">
        <f>H95+H97+H107+H113</f>
        <v>29.5</v>
      </c>
      <c r="I119" s="55">
        <f>I95+I97+I107+I113</f>
        <v>35.1</v>
      </c>
      <c r="J119" s="55">
        <f>J95+J97+J107+J113</f>
        <v>0</v>
      </c>
      <c r="K119" s="59"/>
    </row>
    <row r="120" spans="1:11" ht="15.75" customHeight="1">
      <c r="A120" s="46"/>
      <c r="B120" s="28"/>
      <c r="C120" s="28"/>
      <c r="D120" s="71"/>
      <c r="E120" s="58"/>
      <c r="F120" s="57" t="s">
        <v>50</v>
      </c>
      <c r="G120" s="58">
        <f t="shared" si="7"/>
        <v>52.2</v>
      </c>
      <c r="H120" s="58">
        <f>H96+H104+H108</f>
        <v>48.7</v>
      </c>
      <c r="I120" s="58">
        <f>I96+I104+I108</f>
        <v>1.9</v>
      </c>
      <c r="J120" s="58">
        <f>J96+J104+J108</f>
        <v>1.6</v>
      </c>
      <c r="K120" s="59"/>
    </row>
    <row r="121" spans="1:11" ht="15.75" customHeight="1">
      <c r="A121" s="46"/>
      <c r="B121" s="28"/>
      <c r="C121" s="28"/>
      <c r="D121" s="71"/>
      <c r="E121" s="58"/>
      <c r="F121" s="57" t="s">
        <v>66</v>
      </c>
      <c r="G121" s="58">
        <f t="shared" si="7"/>
        <v>88.30000000000001</v>
      </c>
      <c r="H121" s="58">
        <f>H98+H102</f>
        <v>32.6</v>
      </c>
      <c r="I121" s="58">
        <f>I98+I102</f>
        <v>55.7</v>
      </c>
      <c r="J121" s="58">
        <f>J98+J102</f>
        <v>0</v>
      </c>
      <c r="K121" s="59"/>
    </row>
    <row r="122" spans="1:11" ht="15.75" customHeight="1">
      <c r="A122" s="46"/>
      <c r="B122" s="28"/>
      <c r="C122" s="28"/>
      <c r="D122" s="71"/>
      <c r="E122" s="58"/>
      <c r="F122" s="57" t="s">
        <v>67</v>
      </c>
      <c r="G122" s="58">
        <f t="shared" si="7"/>
        <v>5.9</v>
      </c>
      <c r="H122" s="58">
        <f>H99+H114</f>
        <v>0</v>
      </c>
      <c r="I122" s="58">
        <f>I99+I114</f>
        <v>3.9</v>
      </c>
      <c r="J122" s="58">
        <f>J99+J114</f>
        <v>2</v>
      </c>
      <c r="K122" s="59"/>
    </row>
    <row r="123" spans="1:11" ht="15.75" customHeight="1">
      <c r="A123" s="46"/>
      <c r="B123" s="28"/>
      <c r="C123" s="28"/>
      <c r="D123" s="71"/>
      <c r="E123" s="58"/>
      <c r="F123" s="57" t="s">
        <v>78</v>
      </c>
      <c r="G123" s="58">
        <f t="shared" si="7"/>
        <v>36.5</v>
      </c>
      <c r="H123" s="58">
        <f aca="true" t="shared" si="8" ref="H123:J124">H100</f>
        <v>0</v>
      </c>
      <c r="I123" s="58">
        <f t="shared" si="8"/>
        <v>36.5</v>
      </c>
      <c r="J123" s="58">
        <f t="shared" si="8"/>
        <v>0</v>
      </c>
      <c r="K123" s="59"/>
    </row>
    <row r="124" spans="1:11" ht="15.75" customHeight="1">
      <c r="A124" s="46"/>
      <c r="B124" s="28"/>
      <c r="C124" s="28"/>
      <c r="D124" s="71"/>
      <c r="E124" s="58"/>
      <c r="F124" s="57" t="s">
        <v>61</v>
      </c>
      <c r="G124" s="58">
        <f t="shared" si="7"/>
        <v>25.1</v>
      </c>
      <c r="H124" s="58">
        <f t="shared" si="8"/>
        <v>17.3</v>
      </c>
      <c r="I124" s="58">
        <f t="shared" si="8"/>
        <v>7.8</v>
      </c>
      <c r="J124" s="58">
        <f t="shared" si="8"/>
        <v>0</v>
      </c>
      <c r="K124" s="59"/>
    </row>
    <row r="125" spans="1:11" ht="15.75" customHeight="1">
      <c r="A125" s="46"/>
      <c r="B125" s="28"/>
      <c r="C125" s="28"/>
      <c r="D125" s="71"/>
      <c r="E125" s="58"/>
      <c r="F125" s="57" t="s">
        <v>79</v>
      </c>
      <c r="G125" s="58">
        <f t="shared" si="7"/>
        <v>5.1</v>
      </c>
      <c r="H125" s="58">
        <f>H103</f>
        <v>0</v>
      </c>
      <c r="I125" s="58">
        <f>I103</f>
        <v>5.1</v>
      </c>
      <c r="J125" s="58">
        <f>J103</f>
        <v>0</v>
      </c>
      <c r="K125" s="59"/>
    </row>
    <row r="126" spans="1:11" ht="15.75" customHeight="1">
      <c r="A126" s="46"/>
      <c r="B126" s="28"/>
      <c r="C126" s="28"/>
      <c r="D126" s="71"/>
      <c r="E126" s="58"/>
      <c r="F126" s="57" t="s">
        <v>62</v>
      </c>
      <c r="G126" s="58">
        <f t="shared" si="7"/>
        <v>173.79999999999998</v>
      </c>
      <c r="H126" s="58">
        <f>H105+H106+H109+H111+H112</f>
        <v>166.6</v>
      </c>
      <c r="I126" s="58">
        <f>I105+I106+I109+I111+I112</f>
        <v>7.199999999999999</v>
      </c>
      <c r="J126" s="58">
        <f>J105+J106+J109+J111+J112</f>
        <v>0</v>
      </c>
      <c r="K126" s="59"/>
    </row>
    <row r="127" spans="1:11" ht="15.75" customHeight="1">
      <c r="A127" s="46"/>
      <c r="B127" s="28"/>
      <c r="C127" s="28"/>
      <c r="D127" s="71"/>
      <c r="E127" s="58"/>
      <c r="F127" s="57" t="s">
        <v>6</v>
      </c>
      <c r="G127" s="58">
        <f t="shared" si="7"/>
        <v>12</v>
      </c>
      <c r="H127" s="58">
        <f>H110</f>
        <v>12</v>
      </c>
      <c r="I127" s="58">
        <f>I110</f>
        <v>0</v>
      </c>
      <c r="J127" s="58">
        <f>J110</f>
        <v>0</v>
      </c>
      <c r="K127" s="59"/>
    </row>
    <row r="128" spans="1:11" ht="15.75" customHeight="1" hidden="1">
      <c r="A128" s="46"/>
      <c r="B128" s="28"/>
      <c r="C128" s="28"/>
      <c r="D128" s="71"/>
      <c r="E128" s="58"/>
      <c r="F128" s="57"/>
      <c r="G128" s="58">
        <f t="shared" si="7"/>
        <v>0</v>
      </c>
      <c r="H128" s="58"/>
      <c r="I128" s="58"/>
      <c r="J128" s="58"/>
      <c r="K128" s="59"/>
    </row>
    <row r="129" spans="1:11" ht="15.75" customHeight="1">
      <c r="A129" s="46"/>
      <c r="B129" s="28"/>
      <c r="C129" s="28"/>
      <c r="D129" s="71"/>
      <c r="E129" s="58"/>
      <c r="F129" s="59"/>
      <c r="G129" s="58"/>
      <c r="H129" s="58"/>
      <c r="I129" s="58"/>
      <c r="J129" s="58"/>
      <c r="K129" s="59"/>
    </row>
    <row r="130" spans="1:61" s="78" customFormat="1" ht="15.75" customHeight="1">
      <c r="A130" s="139" t="s">
        <v>39</v>
      </c>
      <c r="B130" s="140"/>
      <c r="C130" s="76"/>
      <c r="D130" s="67">
        <f>D85+D50+D117</f>
        <v>1426.1999999999998</v>
      </c>
      <c r="E130" s="67">
        <f>E85+E50+E117</f>
        <v>22949.1</v>
      </c>
      <c r="F130" s="75"/>
      <c r="G130" s="67">
        <f>G85+G50+G117</f>
        <v>1426.1999999999998</v>
      </c>
      <c r="H130" s="67">
        <f>H85+H50+H117</f>
        <v>1031.1</v>
      </c>
      <c r="I130" s="67">
        <f>I85+I50+I117</f>
        <v>355.20000000000005</v>
      </c>
      <c r="J130" s="67">
        <f>J85+J50+J117</f>
        <v>39.9</v>
      </c>
      <c r="K130" s="69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7"/>
    </row>
    <row r="131" spans="1:11" s="83" customFormat="1" ht="15.75" customHeight="1">
      <c r="A131" s="141" t="s">
        <v>38</v>
      </c>
      <c r="B131" s="141"/>
      <c r="C131" s="79"/>
      <c r="D131" s="80"/>
      <c r="E131" s="81"/>
      <c r="F131" s="57" t="s">
        <v>50</v>
      </c>
      <c r="G131" s="18">
        <f>H131+I131+J131</f>
        <v>477.70000000000005</v>
      </c>
      <c r="H131" s="18">
        <f>H51+H120+H88</f>
        <v>369.40000000000003</v>
      </c>
      <c r="I131" s="18">
        <f>I51+I120+I88</f>
        <v>80.9</v>
      </c>
      <c r="J131" s="18">
        <f>J51+J120+J88</f>
        <v>27.4</v>
      </c>
      <c r="K131" s="82"/>
    </row>
    <row r="132" spans="1:11" s="83" customFormat="1" ht="15.75" customHeight="1">
      <c r="A132" s="84"/>
      <c r="B132" s="84"/>
      <c r="C132" s="85"/>
      <c r="D132" s="80"/>
      <c r="E132" s="80"/>
      <c r="F132" s="17" t="s">
        <v>51</v>
      </c>
      <c r="G132" s="18">
        <f aca="true" t="shared" si="9" ref="G132:G149">H132+I132+J132</f>
        <v>13</v>
      </c>
      <c r="H132" s="18">
        <f aca="true" t="shared" si="10" ref="H132:J133">H52</f>
        <v>1</v>
      </c>
      <c r="I132" s="18">
        <f t="shared" si="10"/>
        <v>12</v>
      </c>
      <c r="J132" s="18">
        <f t="shared" si="10"/>
        <v>0</v>
      </c>
      <c r="K132" s="86"/>
    </row>
    <row r="133" spans="1:11" s="83" customFormat="1" ht="30" customHeight="1">
      <c r="A133" s="84"/>
      <c r="B133" s="84"/>
      <c r="C133" s="85"/>
      <c r="D133" s="80"/>
      <c r="E133" s="80"/>
      <c r="F133" s="46" t="s">
        <v>52</v>
      </c>
      <c r="G133" s="73">
        <f t="shared" si="9"/>
        <v>7.5</v>
      </c>
      <c r="H133" s="73">
        <f t="shared" si="10"/>
        <v>1.2</v>
      </c>
      <c r="I133" s="73">
        <f t="shared" si="10"/>
        <v>0.4</v>
      </c>
      <c r="J133" s="73">
        <f t="shared" si="10"/>
        <v>5.9</v>
      </c>
      <c r="K133" s="86"/>
    </row>
    <row r="134" spans="1:11" s="83" customFormat="1" ht="15.75" customHeight="1">
      <c r="A134" s="84"/>
      <c r="B134" s="84"/>
      <c r="C134" s="85"/>
      <c r="D134" s="80"/>
      <c r="E134" s="80"/>
      <c r="F134" s="57" t="s">
        <v>61</v>
      </c>
      <c r="G134" s="18">
        <f t="shared" si="9"/>
        <v>55.599999999999994</v>
      </c>
      <c r="H134" s="18">
        <f>H54+H124</f>
        <v>47.8</v>
      </c>
      <c r="I134" s="18">
        <f>I54+I124</f>
        <v>7.8</v>
      </c>
      <c r="J134" s="18">
        <f>J54+J124</f>
        <v>0</v>
      </c>
      <c r="K134" s="86"/>
    </row>
    <row r="135" spans="1:11" s="83" customFormat="1" ht="16.5" customHeight="1">
      <c r="A135" s="84"/>
      <c r="B135" s="84"/>
      <c r="C135" s="85"/>
      <c r="D135" s="80"/>
      <c r="E135" s="80"/>
      <c r="F135" s="57" t="s">
        <v>62</v>
      </c>
      <c r="G135" s="18">
        <f t="shared" si="9"/>
        <v>288.2</v>
      </c>
      <c r="H135" s="18">
        <f>H55+H126</f>
        <v>281</v>
      </c>
      <c r="I135" s="18">
        <f>I55+I126</f>
        <v>7.199999999999999</v>
      </c>
      <c r="J135" s="18">
        <f>J55+J126</f>
        <v>0</v>
      </c>
      <c r="K135" s="86"/>
    </row>
    <row r="136" spans="1:11" s="83" customFormat="1" ht="15.75" customHeight="1">
      <c r="A136" s="84"/>
      <c r="B136" s="84"/>
      <c r="C136" s="85"/>
      <c r="D136" s="80"/>
      <c r="E136" s="80"/>
      <c r="F136" s="57" t="s">
        <v>63</v>
      </c>
      <c r="G136" s="18">
        <f>H136+I136+J136</f>
        <v>53.9</v>
      </c>
      <c r="H136" s="18">
        <f>H118</f>
        <v>0</v>
      </c>
      <c r="I136" s="18">
        <f>I118</f>
        <v>53.9</v>
      </c>
      <c r="J136" s="18">
        <f>J118</f>
        <v>0</v>
      </c>
      <c r="K136" s="86"/>
    </row>
    <row r="137" spans="1:11" s="83" customFormat="1" ht="15.75" customHeight="1">
      <c r="A137" s="84"/>
      <c r="B137" s="84"/>
      <c r="C137" s="85"/>
      <c r="D137" s="80"/>
      <c r="E137" s="80"/>
      <c r="F137" s="46" t="s">
        <v>12</v>
      </c>
      <c r="G137" s="18">
        <f t="shared" si="9"/>
        <v>68.5</v>
      </c>
      <c r="H137" s="18">
        <f>H119+H58</f>
        <v>29.5</v>
      </c>
      <c r="I137" s="18">
        <f>I119+I58</f>
        <v>37.5</v>
      </c>
      <c r="J137" s="18">
        <f>J119+J58</f>
        <v>1.5</v>
      </c>
      <c r="K137" s="86"/>
    </row>
    <row r="138" spans="1:11" s="83" customFormat="1" ht="15.75" customHeight="1">
      <c r="A138" s="84"/>
      <c r="B138" s="84"/>
      <c r="C138" s="85"/>
      <c r="D138" s="80"/>
      <c r="E138" s="80"/>
      <c r="F138" s="57" t="s">
        <v>66</v>
      </c>
      <c r="G138" s="18">
        <f>H138+I138+J138</f>
        <v>126</v>
      </c>
      <c r="H138" s="18">
        <f>H121+H63</f>
        <v>66.9</v>
      </c>
      <c r="I138" s="18">
        <f>I121+I63</f>
        <v>59.1</v>
      </c>
      <c r="J138" s="18">
        <f>J121+J63</f>
        <v>0</v>
      </c>
      <c r="K138" s="86"/>
    </row>
    <row r="139" spans="1:11" s="83" customFormat="1" ht="15.75" customHeight="1">
      <c r="A139" s="86"/>
      <c r="B139" s="86"/>
      <c r="C139" s="82"/>
      <c r="D139" s="80"/>
      <c r="E139" s="80"/>
      <c r="F139" s="57" t="s">
        <v>67</v>
      </c>
      <c r="G139" s="18">
        <f t="shared" si="9"/>
        <v>5.9</v>
      </c>
      <c r="H139" s="18">
        <f>H122</f>
        <v>0</v>
      </c>
      <c r="I139" s="18">
        <f>I122</f>
        <v>3.9</v>
      </c>
      <c r="J139" s="18">
        <f>J122</f>
        <v>2</v>
      </c>
      <c r="K139" s="86"/>
    </row>
    <row r="140" spans="1:11" s="83" customFormat="1" ht="15.75" customHeight="1">
      <c r="A140" s="86"/>
      <c r="B140" s="86"/>
      <c r="C140" s="82"/>
      <c r="D140" s="80"/>
      <c r="E140" s="80"/>
      <c r="F140" s="17" t="s">
        <v>9</v>
      </c>
      <c r="G140" s="18">
        <f t="shared" si="9"/>
        <v>7.300000000000001</v>
      </c>
      <c r="H140" s="18">
        <f>H56+H87</f>
        <v>2.4000000000000004</v>
      </c>
      <c r="I140" s="18">
        <f>I56+I87</f>
        <v>1.8</v>
      </c>
      <c r="J140" s="18">
        <f>J56+J87</f>
        <v>3.1</v>
      </c>
      <c r="K140" s="86"/>
    </row>
    <row r="141" spans="1:11" s="83" customFormat="1" ht="15.75" customHeight="1">
      <c r="A141" s="86"/>
      <c r="B141" s="86"/>
      <c r="C141" s="82"/>
      <c r="D141" s="80"/>
      <c r="E141" s="80"/>
      <c r="F141" s="17" t="s">
        <v>10</v>
      </c>
      <c r="G141" s="18">
        <f t="shared" si="9"/>
        <v>8.3</v>
      </c>
      <c r="H141" s="18">
        <f>H57</f>
        <v>8.3</v>
      </c>
      <c r="I141" s="18">
        <f>I57</f>
        <v>0</v>
      </c>
      <c r="J141" s="18">
        <f>J57</f>
        <v>0</v>
      </c>
      <c r="K141" s="86"/>
    </row>
    <row r="142" spans="1:11" s="83" customFormat="1" ht="15.75" customHeight="1">
      <c r="A142" s="86"/>
      <c r="B142" s="86"/>
      <c r="C142" s="82"/>
      <c r="D142" s="80"/>
      <c r="E142" s="80"/>
      <c r="F142" s="17" t="s">
        <v>13</v>
      </c>
      <c r="G142" s="18">
        <f t="shared" si="9"/>
        <v>10.2</v>
      </c>
      <c r="H142" s="18">
        <f>H59</f>
        <v>10.2</v>
      </c>
      <c r="I142" s="18">
        <f>I59</f>
        <v>0</v>
      </c>
      <c r="J142" s="18">
        <f>J59</f>
        <v>0</v>
      </c>
      <c r="K142" s="86"/>
    </row>
    <row r="143" spans="1:11" s="83" customFormat="1" ht="15.75" customHeight="1">
      <c r="A143" s="86"/>
      <c r="B143" s="86"/>
      <c r="C143" s="82"/>
      <c r="D143" s="80"/>
      <c r="E143" s="80"/>
      <c r="F143" s="17" t="s">
        <v>79</v>
      </c>
      <c r="G143" s="18">
        <f t="shared" si="9"/>
        <v>73.69999999999999</v>
      </c>
      <c r="H143" s="18">
        <f>H125+H64</f>
        <v>68.6</v>
      </c>
      <c r="I143" s="18">
        <f>I125+I64</f>
        <v>5.1</v>
      </c>
      <c r="J143" s="18">
        <f>J125+J64</f>
        <v>0</v>
      </c>
      <c r="K143" s="86"/>
    </row>
    <row r="144" spans="1:11" s="83" customFormat="1" ht="15.75" customHeight="1">
      <c r="A144" s="86"/>
      <c r="B144" s="86"/>
      <c r="C144" s="82"/>
      <c r="D144" s="80"/>
      <c r="E144" s="80"/>
      <c r="F144" s="17" t="s">
        <v>78</v>
      </c>
      <c r="G144" s="18">
        <f t="shared" si="9"/>
        <v>36.5</v>
      </c>
      <c r="H144" s="18">
        <f>H123</f>
        <v>0</v>
      </c>
      <c r="I144" s="18">
        <f>I123</f>
        <v>36.5</v>
      </c>
      <c r="J144" s="18">
        <f>J123</f>
        <v>0</v>
      </c>
      <c r="K144" s="86"/>
    </row>
    <row r="145" spans="1:11" s="83" customFormat="1" ht="48" customHeight="1">
      <c r="A145" s="86"/>
      <c r="B145" s="86"/>
      <c r="C145" s="82"/>
      <c r="D145" s="80"/>
      <c r="E145" s="80"/>
      <c r="F145" s="46" t="s">
        <v>81</v>
      </c>
      <c r="G145" s="73">
        <f>H145+I145+J145</f>
        <v>120.80000000000001</v>
      </c>
      <c r="H145" s="73">
        <f>H86</f>
        <v>85.4</v>
      </c>
      <c r="I145" s="73">
        <f>I86</f>
        <v>35.4</v>
      </c>
      <c r="J145" s="73">
        <f>J86</f>
        <v>0</v>
      </c>
      <c r="K145" s="86"/>
    </row>
    <row r="146" spans="1:11" s="83" customFormat="1" ht="15.75" customHeight="1">
      <c r="A146" s="86"/>
      <c r="B146" s="86"/>
      <c r="C146" s="82"/>
      <c r="D146" s="80"/>
      <c r="E146" s="80"/>
      <c r="F146" s="17" t="s">
        <v>15</v>
      </c>
      <c r="G146" s="18">
        <f t="shared" si="9"/>
        <v>14.4</v>
      </c>
      <c r="H146" s="18">
        <f aca="true" t="shared" si="11" ref="H146:J147">H61</f>
        <v>14.4</v>
      </c>
      <c r="I146" s="18">
        <f t="shared" si="11"/>
        <v>0</v>
      </c>
      <c r="J146" s="18">
        <f t="shared" si="11"/>
        <v>0</v>
      </c>
      <c r="K146" s="86"/>
    </row>
    <row r="147" spans="1:11" s="83" customFormat="1" ht="15.75" customHeight="1">
      <c r="A147" s="86"/>
      <c r="B147" s="86"/>
      <c r="C147" s="82"/>
      <c r="D147" s="80"/>
      <c r="E147" s="80"/>
      <c r="F147" s="17" t="s">
        <v>16</v>
      </c>
      <c r="G147" s="18">
        <f t="shared" si="9"/>
        <v>11</v>
      </c>
      <c r="H147" s="18">
        <f t="shared" si="11"/>
        <v>5.3</v>
      </c>
      <c r="I147" s="18">
        <f t="shared" si="11"/>
        <v>5.7</v>
      </c>
      <c r="J147" s="18">
        <f t="shared" si="11"/>
        <v>0</v>
      </c>
      <c r="K147" s="86"/>
    </row>
    <row r="148" spans="1:11" s="83" customFormat="1" ht="15.75" customHeight="1">
      <c r="A148" s="86"/>
      <c r="B148" s="86"/>
      <c r="C148" s="82"/>
      <c r="D148" s="80"/>
      <c r="E148" s="80"/>
      <c r="F148" s="17" t="s">
        <v>6</v>
      </c>
      <c r="G148" s="18">
        <f t="shared" si="9"/>
        <v>39.800000000000004</v>
      </c>
      <c r="H148" s="18">
        <f>H60+H127</f>
        <v>34.2</v>
      </c>
      <c r="I148" s="18">
        <f>I60+I127</f>
        <v>5.6</v>
      </c>
      <c r="J148" s="18">
        <f>J60+J127</f>
        <v>0</v>
      </c>
      <c r="K148" s="86"/>
    </row>
    <row r="149" spans="1:11" s="83" customFormat="1" ht="15.75" customHeight="1">
      <c r="A149" s="86"/>
      <c r="B149" s="86"/>
      <c r="C149" s="82"/>
      <c r="D149" s="80"/>
      <c r="E149" s="80"/>
      <c r="F149" s="17" t="s">
        <v>91</v>
      </c>
      <c r="G149" s="18">
        <f t="shared" si="9"/>
        <v>7.9</v>
      </c>
      <c r="H149" s="18">
        <f>H89</f>
        <v>5.5</v>
      </c>
      <c r="I149" s="18">
        <f>I89</f>
        <v>2.4</v>
      </c>
      <c r="J149" s="18">
        <f>J89</f>
        <v>0</v>
      </c>
      <c r="K149" s="86"/>
    </row>
    <row r="150" spans="1:11" s="83" customFormat="1" ht="15.75" customHeight="1">
      <c r="A150" s="86"/>
      <c r="B150" s="86"/>
      <c r="C150" s="82"/>
      <c r="D150" s="80"/>
      <c r="E150" s="80"/>
      <c r="F150" s="17"/>
      <c r="G150" s="18"/>
      <c r="H150" s="18"/>
      <c r="I150" s="87"/>
      <c r="J150" s="87"/>
      <c r="K150" s="86"/>
    </row>
    <row r="151" spans="2:10" ht="12.75">
      <c r="B151" s="22"/>
      <c r="G151" s="88"/>
      <c r="H151" s="88"/>
      <c r="I151" s="88"/>
      <c r="J151" s="88"/>
    </row>
    <row r="152" ht="12.75">
      <c r="B152" s="27"/>
    </row>
    <row r="153" ht="12.75">
      <c r="B153" s="89"/>
    </row>
  </sheetData>
  <mergeCells count="142">
    <mergeCell ref="E39:E43"/>
    <mergeCell ref="A39:A43"/>
    <mergeCell ref="B39:B43"/>
    <mergeCell ref="A104:A105"/>
    <mergeCell ref="E104:E105"/>
    <mergeCell ref="D104:D105"/>
    <mergeCell ref="C104:C105"/>
    <mergeCell ref="B104:B105"/>
    <mergeCell ref="E67:E69"/>
    <mergeCell ref="D67:D69"/>
    <mergeCell ref="A34:A38"/>
    <mergeCell ref="E34:E38"/>
    <mergeCell ref="D34:D38"/>
    <mergeCell ref="C34:C38"/>
    <mergeCell ref="B34:B38"/>
    <mergeCell ref="C67:C69"/>
    <mergeCell ref="E96:E99"/>
    <mergeCell ref="E77:E80"/>
    <mergeCell ref="D77:D80"/>
    <mergeCell ref="C77:C80"/>
    <mergeCell ref="E71:E72"/>
    <mergeCell ref="D71:D72"/>
    <mergeCell ref="E73:E75"/>
    <mergeCell ref="E94:E95"/>
    <mergeCell ref="D94:D95"/>
    <mergeCell ref="A100:A103"/>
    <mergeCell ref="B100:B103"/>
    <mergeCell ref="C100:C103"/>
    <mergeCell ref="D100:D103"/>
    <mergeCell ref="A24:A27"/>
    <mergeCell ref="E24:E27"/>
    <mergeCell ref="D24:D27"/>
    <mergeCell ref="C24:C27"/>
    <mergeCell ref="B24:B27"/>
    <mergeCell ref="A21:A23"/>
    <mergeCell ref="E21:E23"/>
    <mergeCell ref="D21:D23"/>
    <mergeCell ref="C21:C23"/>
    <mergeCell ref="B21:B23"/>
    <mergeCell ref="A3:K3"/>
    <mergeCell ref="A4:K4"/>
    <mergeCell ref="L4:V4"/>
    <mergeCell ref="W4:AG4"/>
    <mergeCell ref="CV4:DF4"/>
    <mergeCell ref="DG4:DQ4"/>
    <mergeCell ref="AH4:AR4"/>
    <mergeCell ref="AS4:BC4"/>
    <mergeCell ref="BD4:BN4"/>
    <mergeCell ref="BO4:BY4"/>
    <mergeCell ref="HM4:HW4"/>
    <mergeCell ref="HX4:IH4"/>
    <mergeCell ref="II4:IS4"/>
    <mergeCell ref="FJ4:FT4"/>
    <mergeCell ref="FU4:GE4"/>
    <mergeCell ref="GF4:GP4"/>
    <mergeCell ref="GQ4:HA4"/>
    <mergeCell ref="G6:J6"/>
    <mergeCell ref="K6:K8"/>
    <mergeCell ref="G7:G8"/>
    <mergeCell ref="HB4:HL4"/>
    <mergeCell ref="DR4:EB4"/>
    <mergeCell ref="EC4:EM4"/>
    <mergeCell ref="EN4:EX4"/>
    <mergeCell ref="EY4:FI4"/>
    <mergeCell ref="BZ4:CJ4"/>
    <mergeCell ref="CK4:CU4"/>
    <mergeCell ref="A130:B130"/>
    <mergeCell ref="A131:B131"/>
    <mergeCell ref="H7:J7"/>
    <mergeCell ref="IT4:IV4"/>
    <mergeCell ref="A6:A8"/>
    <mergeCell ref="B6:B8"/>
    <mergeCell ref="C6:C8"/>
    <mergeCell ref="D6:D8"/>
    <mergeCell ref="E6:E8"/>
    <mergeCell ref="F6:F8"/>
    <mergeCell ref="A11:A13"/>
    <mergeCell ref="E11:E13"/>
    <mergeCell ref="D11:D13"/>
    <mergeCell ref="C11:C13"/>
    <mergeCell ref="B11:B13"/>
    <mergeCell ref="A17:A18"/>
    <mergeCell ref="E19:E20"/>
    <mergeCell ref="D19:D20"/>
    <mergeCell ref="C19:C20"/>
    <mergeCell ref="B19:B20"/>
    <mergeCell ref="A19:A20"/>
    <mergeCell ref="E17:E18"/>
    <mergeCell ref="D17:D18"/>
    <mergeCell ref="C17:C18"/>
    <mergeCell ref="B17:B18"/>
    <mergeCell ref="B96:B99"/>
    <mergeCell ref="C96:C99"/>
    <mergeCell ref="A94:A95"/>
    <mergeCell ref="C94:C95"/>
    <mergeCell ref="B94:B95"/>
    <mergeCell ref="C106:C107"/>
    <mergeCell ref="B106:B107"/>
    <mergeCell ref="A31:A32"/>
    <mergeCell ref="E31:E32"/>
    <mergeCell ref="D31:D32"/>
    <mergeCell ref="C31:C32"/>
    <mergeCell ref="B31:B32"/>
    <mergeCell ref="A67:A69"/>
    <mergeCell ref="C71:C72"/>
    <mergeCell ref="A96:A99"/>
    <mergeCell ref="C73:C75"/>
    <mergeCell ref="B67:B69"/>
    <mergeCell ref="A106:A107"/>
    <mergeCell ref="E108:E109"/>
    <mergeCell ref="D108:D109"/>
    <mergeCell ref="C108:C109"/>
    <mergeCell ref="B108:B109"/>
    <mergeCell ref="A108:A109"/>
    <mergeCell ref="E106:E107"/>
    <mergeCell ref="D106:D107"/>
    <mergeCell ref="B77:B80"/>
    <mergeCell ref="A77:A80"/>
    <mergeCell ref="A44:A46"/>
    <mergeCell ref="A73:A75"/>
    <mergeCell ref="B73:B75"/>
    <mergeCell ref="B71:B72"/>
    <mergeCell ref="A71:A72"/>
    <mergeCell ref="C44:C46"/>
    <mergeCell ref="B44:B46"/>
    <mergeCell ref="C39:C43"/>
    <mergeCell ref="D39:D43"/>
    <mergeCell ref="D96:D99"/>
    <mergeCell ref="E100:E103"/>
    <mergeCell ref="E44:E46"/>
    <mergeCell ref="D44:D46"/>
    <mergeCell ref="D73:D75"/>
    <mergeCell ref="B110:B111"/>
    <mergeCell ref="A110:A111"/>
    <mergeCell ref="E112:E114"/>
    <mergeCell ref="D112:D114"/>
    <mergeCell ref="C112:C114"/>
    <mergeCell ref="B112:B114"/>
    <mergeCell ref="A112:A114"/>
    <mergeCell ref="E110:E111"/>
    <mergeCell ref="D110:D111"/>
    <mergeCell ref="C110:C111"/>
  </mergeCells>
  <printOptions/>
  <pageMargins left="0.75" right="0.75" top="0.53" bottom="0.5" header="0.5" footer="0.5"/>
  <pageSetup horizontalDpi="600" verticalDpi="600" orientation="landscape" paperSize="9" scale="74" r:id="rId1"/>
  <rowBreaks count="1" manualBreakCount="1">
    <brk id="99" max="255" man="1"/>
  </rowBreaks>
  <colBreaks count="2" manualBreakCount="2">
    <brk id="11" max="65535" man="1"/>
    <brk id="201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tabSelected="1" view="pageBreakPreview" zoomScale="75" zoomScaleSheetLayoutView="75" workbookViewId="0" topLeftCell="B1">
      <selection activeCell="K1" sqref="K1"/>
    </sheetView>
  </sheetViews>
  <sheetFormatPr defaultColWidth="9.00390625" defaultRowHeight="12.75"/>
  <cols>
    <col min="1" max="1" width="5.625" style="43" customWidth="1"/>
    <col min="2" max="2" width="24.00390625" style="43" customWidth="1"/>
    <col min="3" max="3" width="29.25390625" style="43" customWidth="1"/>
    <col min="4" max="4" width="11.875" style="43" customWidth="1"/>
    <col min="5" max="5" width="13.625" style="43" customWidth="1"/>
    <col min="6" max="6" width="24.375" style="43" customWidth="1"/>
    <col min="7" max="7" width="11.125" style="43" customWidth="1"/>
    <col min="8" max="8" width="12.00390625" style="43" customWidth="1"/>
    <col min="9" max="9" width="11.125" style="43" customWidth="1"/>
    <col min="10" max="10" width="10.25390625" style="43" customWidth="1"/>
    <col min="11" max="11" width="15.25390625" style="43" customWidth="1"/>
    <col min="12" max="16384" width="9.125" style="43" customWidth="1"/>
  </cols>
  <sheetData>
    <row r="1" ht="15.75" customHeight="1">
      <c r="K1" s="44"/>
    </row>
    <row r="2" spans="1:11" ht="18.75">
      <c r="A2" s="148" t="s">
        <v>40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256" ht="19.5">
      <c r="A3" s="148" t="s">
        <v>85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</row>
    <row r="5" spans="1:11" ht="15.75">
      <c r="A5" s="147" t="s">
        <v>20</v>
      </c>
      <c r="B5" s="147" t="s">
        <v>69</v>
      </c>
      <c r="C5" s="147" t="s">
        <v>70</v>
      </c>
      <c r="D5" s="146" t="s">
        <v>21</v>
      </c>
      <c r="E5" s="117" t="s">
        <v>41</v>
      </c>
      <c r="F5" s="146" t="s">
        <v>42</v>
      </c>
      <c r="G5" s="147" t="s">
        <v>24</v>
      </c>
      <c r="H5" s="147"/>
      <c r="I5" s="147"/>
      <c r="J5" s="147"/>
      <c r="K5" s="147" t="s">
        <v>71</v>
      </c>
    </row>
    <row r="6" spans="1:11" ht="33" customHeight="1">
      <c r="A6" s="147"/>
      <c r="B6" s="147"/>
      <c r="C6" s="147"/>
      <c r="D6" s="146"/>
      <c r="E6" s="117"/>
      <c r="F6" s="146"/>
      <c r="G6" s="147" t="s">
        <v>72</v>
      </c>
      <c r="H6" s="142" t="s">
        <v>25</v>
      </c>
      <c r="I6" s="143"/>
      <c r="J6" s="144"/>
      <c r="K6" s="147"/>
    </row>
    <row r="7" spans="1:11" ht="21" customHeight="1">
      <c r="A7" s="147"/>
      <c r="B7" s="147"/>
      <c r="C7" s="147"/>
      <c r="D7" s="146"/>
      <c r="E7" s="117"/>
      <c r="F7" s="146"/>
      <c r="G7" s="147"/>
      <c r="H7" s="25" t="s">
        <v>34</v>
      </c>
      <c r="I7" s="25" t="s">
        <v>35</v>
      </c>
      <c r="J7" s="25" t="s">
        <v>36</v>
      </c>
      <c r="K7" s="147"/>
    </row>
    <row r="8" spans="1:11" ht="15.75">
      <c r="A8" s="47">
        <v>1</v>
      </c>
      <c r="B8" s="47">
        <f aca="true" t="shared" si="0" ref="B8:K8">A8+1</f>
        <v>2</v>
      </c>
      <c r="C8" s="47">
        <f t="shared" si="0"/>
        <v>3</v>
      </c>
      <c r="D8" s="47">
        <f t="shared" si="0"/>
        <v>4</v>
      </c>
      <c r="E8" s="47">
        <f t="shared" si="0"/>
        <v>5</v>
      </c>
      <c r="F8" s="47">
        <f t="shared" si="0"/>
        <v>6</v>
      </c>
      <c r="G8" s="47">
        <f t="shared" si="0"/>
        <v>7</v>
      </c>
      <c r="H8" s="47">
        <f t="shared" si="0"/>
        <v>8</v>
      </c>
      <c r="I8" s="47">
        <f t="shared" si="0"/>
        <v>9</v>
      </c>
      <c r="J8" s="47">
        <f t="shared" si="0"/>
        <v>10</v>
      </c>
      <c r="K8" s="47">
        <f t="shared" si="0"/>
        <v>11</v>
      </c>
    </row>
    <row r="9" spans="1:11" ht="15.75">
      <c r="A9" s="59"/>
      <c r="B9" s="6" t="s">
        <v>27</v>
      </c>
      <c r="C9" s="29"/>
      <c r="D9" s="58"/>
      <c r="E9" s="56"/>
      <c r="F9" s="57"/>
      <c r="G9" s="58"/>
      <c r="H9" s="58"/>
      <c r="I9" s="58"/>
      <c r="J9" s="58"/>
      <c r="K9" s="59"/>
    </row>
    <row r="10" spans="1:11" ht="15.75">
      <c r="A10" s="57">
        <v>1</v>
      </c>
      <c r="B10" s="6"/>
      <c r="C10" s="29" t="s">
        <v>37</v>
      </c>
      <c r="D10" s="58">
        <v>2</v>
      </c>
      <c r="E10" s="56">
        <v>17.5</v>
      </c>
      <c r="F10" s="57" t="s">
        <v>43</v>
      </c>
      <c r="G10" s="58">
        <f aca="true" t="shared" si="1" ref="G10:G17">H10+I10+J10</f>
        <v>2</v>
      </c>
      <c r="H10" s="58">
        <v>0</v>
      </c>
      <c r="I10" s="58">
        <v>0</v>
      </c>
      <c r="J10" s="58">
        <v>2</v>
      </c>
      <c r="K10" s="59"/>
    </row>
    <row r="11" spans="1:11" ht="15.75">
      <c r="A11" s="57">
        <v>2</v>
      </c>
      <c r="B11" s="6"/>
      <c r="C11" s="29" t="s">
        <v>53</v>
      </c>
      <c r="D11" s="58">
        <v>46</v>
      </c>
      <c r="E11" s="56">
        <v>391.1</v>
      </c>
      <c r="F11" s="57" t="s">
        <v>43</v>
      </c>
      <c r="G11" s="58">
        <f t="shared" si="1"/>
        <v>46</v>
      </c>
      <c r="H11" s="58">
        <v>39.4</v>
      </c>
      <c r="I11" s="58">
        <v>5.6</v>
      </c>
      <c r="J11" s="58">
        <v>1</v>
      </c>
      <c r="K11" s="59"/>
    </row>
    <row r="12" spans="1:11" ht="15.75">
      <c r="A12" s="57">
        <v>3</v>
      </c>
      <c r="B12" s="6"/>
      <c r="C12" s="29" t="s">
        <v>11</v>
      </c>
      <c r="D12" s="58">
        <v>7.2</v>
      </c>
      <c r="E12" s="56">
        <v>107.2</v>
      </c>
      <c r="F12" s="57" t="s">
        <v>84</v>
      </c>
      <c r="G12" s="58">
        <f t="shared" si="1"/>
        <v>7.2</v>
      </c>
      <c r="H12" s="58">
        <v>7.2</v>
      </c>
      <c r="I12" s="58">
        <v>0</v>
      </c>
      <c r="J12" s="58">
        <v>0</v>
      </c>
      <c r="K12" s="59"/>
    </row>
    <row r="13" spans="1:11" ht="17.25" customHeight="1" hidden="1">
      <c r="A13" s="57">
        <v>4</v>
      </c>
      <c r="B13" s="6"/>
      <c r="C13" s="29"/>
      <c r="D13" s="58"/>
      <c r="E13" s="56"/>
      <c r="F13" s="57"/>
      <c r="G13" s="58">
        <f t="shared" si="1"/>
        <v>0</v>
      </c>
      <c r="H13" s="58"/>
      <c r="I13" s="58"/>
      <c r="J13" s="58"/>
      <c r="K13" s="59"/>
    </row>
    <row r="14" spans="1:11" ht="15.75" hidden="1">
      <c r="A14" s="57">
        <v>5</v>
      </c>
      <c r="B14" s="6"/>
      <c r="C14" s="29"/>
      <c r="D14" s="55"/>
      <c r="E14" s="56"/>
      <c r="F14" s="57"/>
      <c r="G14" s="58">
        <f t="shared" si="1"/>
        <v>0</v>
      </c>
      <c r="H14" s="58"/>
      <c r="I14" s="58"/>
      <c r="J14" s="58"/>
      <c r="K14" s="59"/>
    </row>
    <row r="15" spans="1:11" ht="15.75" hidden="1">
      <c r="A15" s="57">
        <v>6</v>
      </c>
      <c r="B15" s="6"/>
      <c r="C15" s="4"/>
      <c r="D15" s="55"/>
      <c r="E15" s="56"/>
      <c r="F15" s="57"/>
      <c r="G15" s="58">
        <f t="shared" si="1"/>
        <v>0</v>
      </c>
      <c r="H15" s="58"/>
      <c r="I15" s="58"/>
      <c r="J15" s="58"/>
      <c r="K15" s="59"/>
    </row>
    <row r="16" spans="1:11" ht="15.75" hidden="1">
      <c r="A16" s="57">
        <v>7</v>
      </c>
      <c r="B16" s="6"/>
      <c r="C16" s="4"/>
      <c r="D16" s="55"/>
      <c r="E16" s="56"/>
      <c r="F16" s="57"/>
      <c r="G16" s="58">
        <f t="shared" si="1"/>
        <v>0</v>
      </c>
      <c r="H16" s="58"/>
      <c r="I16" s="58"/>
      <c r="J16" s="58"/>
      <c r="K16" s="59"/>
    </row>
    <row r="17" spans="1:11" ht="15.75" hidden="1">
      <c r="A17" s="57">
        <v>8</v>
      </c>
      <c r="B17" s="6"/>
      <c r="C17" s="29"/>
      <c r="D17" s="58"/>
      <c r="E17" s="56"/>
      <c r="F17" s="57"/>
      <c r="G17" s="58">
        <f t="shared" si="1"/>
        <v>0</v>
      </c>
      <c r="H17" s="58"/>
      <c r="I17" s="58"/>
      <c r="J17" s="58"/>
      <c r="K17" s="59"/>
    </row>
    <row r="18" spans="1:11" ht="15.75" hidden="1">
      <c r="A18" s="57">
        <v>9</v>
      </c>
      <c r="B18" s="6"/>
      <c r="C18" s="57"/>
      <c r="D18" s="57"/>
      <c r="E18" s="57"/>
      <c r="F18" s="57"/>
      <c r="G18" s="58">
        <f>H18+I18+J18</f>
        <v>0</v>
      </c>
      <c r="H18" s="58"/>
      <c r="I18" s="58"/>
      <c r="J18" s="58"/>
      <c r="K18" s="59"/>
    </row>
    <row r="19" spans="1:11" ht="15.75">
      <c r="A19" s="59"/>
      <c r="B19" s="6"/>
      <c r="C19" s="57"/>
      <c r="D19" s="58"/>
      <c r="E19" s="57"/>
      <c r="F19" s="57"/>
      <c r="G19" s="58"/>
      <c r="H19" s="58"/>
      <c r="I19" s="58"/>
      <c r="J19" s="58"/>
      <c r="K19" s="59"/>
    </row>
    <row r="20" spans="1:11" s="70" customFormat="1" ht="15.75">
      <c r="A20" s="75"/>
      <c r="B20" s="21" t="s">
        <v>73</v>
      </c>
      <c r="C20" s="6"/>
      <c r="D20" s="67">
        <f>SUM(D9:D19)</f>
        <v>55.2</v>
      </c>
      <c r="E20" s="67">
        <f>SUM(E9:E19)</f>
        <v>515.8000000000001</v>
      </c>
      <c r="F20" s="68">
        <v>0</v>
      </c>
      <c r="G20" s="67">
        <f>SUM(G9:G19)</f>
        <v>55.2</v>
      </c>
      <c r="H20" s="67">
        <f>SUM(H9:H19)</f>
        <v>46.6</v>
      </c>
      <c r="I20" s="67">
        <f>SUM(I9:I19)</f>
        <v>5.6</v>
      </c>
      <c r="J20" s="67">
        <f>SUM(J9:J19)</f>
        <v>3</v>
      </c>
      <c r="K20" s="69"/>
    </row>
    <row r="21" spans="1:11" ht="15.75">
      <c r="A21" s="59"/>
      <c r="B21" s="28" t="s">
        <v>44</v>
      </c>
      <c r="C21" s="29"/>
      <c r="D21" s="71"/>
      <c r="E21" s="58"/>
      <c r="F21" s="17" t="s">
        <v>43</v>
      </c>
      <c r="G21" s="58">
        <f>H21+I21+J21</f>
        <v>48</v>
      </c>
      <c r="H21" s="58">
        <f>H10+H11</f>
        <v>39.4</v>
      </c>
      <c r="I21" s="58">
        <f>I10+I11</f>
        <v>5.6</v>
      </c>
      <c r="J21" s="58">
        <f>J10+J11</f>
        <v>3</v>
      </c>
      <c r="K21" s="72"/>
    </row>
    <row r="22" spans="1:11" ht="15.75">
      <c r="A22" s="59"/>
      <c r="B22" s="28"/>
      <c r="C22" s="29"/>
      <c r="D22" s="71"/>
      <c r="E22" s="58"/>
      <c r="F22" s="17" t="s">
        <v>84</v>
      </c>
      <c r="G22" s="58">
        <f>H22+I22+J22</f>
        <v>7.2</v>
      </c>
      <c r="H22" s="58">
        <f>H12</f>
        <v>7.2</v>
      </c>
      <c r="I22" s="58">
        <f>I12</f>
        <v>0</v>
      </c>
      <c r="J22" s="58">
        <f>J12</f>
        <v>0</v>
      </c>
      <c r="K22" s="72"/>
    </row>
    <row r="23" spans="1:11" ht="15.75" hidden="1">
      <c r="A23" s="59"/>
      <c r="B23" s="28"/>
      <c r="C23" s="29"/>
      <c r="D23" s="71"/>
      <c r="E23" s="58"/>
      <c r="F23" s="17"/>
      <c r="G23" s="58">
        <f>H23+I23+J23</f>
        <v>0</v>
      </c>
      <c r="H23" s="58"/>
      <c r="I23" s="58"/>
      <c r="J23" s="58"/>
      <c r="K23" s="72"/>
    </row>
    <row r="24" spans="1:11" ht="15.75">
      <c r="A24" s="59"/>
      <c r="B24" s="28"/>
      <c r="C24" s="29"/>
      <c r="D24" s="71"/>
      <c r="E24" s="58"/>
      <c r="F24" s="17"/>
      <c r="G24" s="58"/>
      <c r="H24" s="58"/>
      <c r="I24" s="58"/>
      <c r="J24" s="58"/>
      <c r="K24" s="72"/>
    </row>
    <row r="25" spans="1:11" ht="15.75">
      <c r="A25" s="59"/>
      <c r="B25" s="6" t="s">
        <v>30</v>
      </c>
      <c r="C25" s="29"/>
      <c r="D25" s="58"/>
      <c r="E25" s="55"/>
      <c r="F25" s="57"/>
      <c r="G25" s="58"/>
      <c r="H25" s="58"/>
      <c r="I25" s="58"/>
      <c r="J25" s="58"/>
      <c r="K25" s="59"/>
    </row>
    <row r="26" spans="1:11" ht="15.75">
      <c r="A26" s="47"/>
      <c r="B26" s="6"/>
      <c r="C26" s="29"/>
      <c r="D26" s="58"/>
      <c r="E26" s="55"/>
      <c r="F26" s="57"/>
      <c r="G26" s="58"/>
      <c r="H26" s="58"/>
      <c r="I26" s="58"/>
      <c r="J26" s="58"/>
      <c r="K26" s="59"/>
    </row>
    <row r="27" spans="1:11" s="70" customFormat="1" ht="15.75">
      <c r="A27" s="25"/>
      <c r="B27" s="21" t="s">
        <v>73</v>
      </c>
      <c r="C27" s="6"/>
      <c r="D27" s="67">
        <f>SUM(D25:D26)</f>
        <v>0</v>
      </c>
      <c r="E27" s="67">
        <f>SUM(E25:E26)</f>
        <v>0</v>
      </c>
      <c r="F27" s="75"/>
      <c r="G27" s="67">
        <f>SUM(G25:G26)</f>
        <v>0</v>
      </c>
      <c r="H27" s="67">
        <f>SUM(H25:H26)</f>
        <v>0</v>
      </c>
      <c r="I27" s="67">
        <f>SUM(I25:I26)</f>
        <v>0</v>
      </c>
      <c r="J27" s="67">
        <f>SUM(J25:J26)</f>
        <v>0</v>
      </c>
      <c r="K27" s="75"/>
    </row>
    <row r="28" spans="1:11" ht="15.75">
      <c r="A28" s="47"/>
      <c r="B28" s="28" t="s">
        <v>44</v>
      </c>
      <c r="C28" s="29"/>
      <c r="D28" s="58"/>
      <c r="E28" s="58"/>
      <c r="F28" s="57"/>
      <c r="G28" s="58"/>
      <c r="H28" s="58"/>
      <c r="I28" s="58"/>
      <c r="J28" s="58"/>
      <c r="K28" s="59"/>
    </row>
    <row r="29" spans="1:11" ht="15.75">
      <c r="A29" s="47"/>
      <c r="B29" s="6" t="s">
        <v>31</v>
      </c>
      <c r="C29" s="29"/>
      <c r="D29" s="58"/>
      <c r="E29" s="58"/>
      <c r="F29" s="57"/>
      <c r="G29" s="58">
        <f aca="true" t="shared" si="2" ref="G29:G41">H29+I29+J29</f>
        <v>0</v>
      </c>
      <c r="H29" s="58"/>
      <c r="I29" s="58"/>
      <c r="J29" s="58"/>
      <c r="K29" s="59"/>
    </row>
    <row r="30" spans="1:11" ht="15.75">
      <c r="A30" s="47">
        <v>1</v>
      </c>
      <c r="B30" s="6"/>
      <c r="C30" s="29" t="s">
        <v>57</v>
      </c>
      <c r="D30" s="58">
        <v>29.9</v>
      </c>
      <c r="E30" s="58">
        <v>432.8</v>
      </c>
      <c r="F30" s="57" t="s">
        <v>43</v>
      </c>
      <c r="G30" s="58">
        <f t="shared" si="2"/>
        <v>29.9</v>
      </c>
      <c r="H30" s="58">
        <v>29.9</v>
      </c>
      <c r="I30" s="58">
        <v>0</v>
      </c>
      <c r="J30" s="58">
        <v>0</v>
      </c>
      <c r="K30" s="59"/>
    </row>
    <row r="31" spans="1:11" ht="15.75">
      <c r="A31" s="47">
        <v>2</v>
      </c>
      <c r="B31" s="90"/>
      <c r="C31" s="29" t="s">
        <v>77</v>
      </c>
      <c r="D31" s="58">
        <v>149</v>
      </c>
      <c r="E31" s="58">
        <v>753.8</v>
      </c>
      <c r="F31" s="57" t="s">
        <v>80</v>
      </c>
      <c r="G31" s="58">
        <f t="shared" si="2"/>
        <v>149</v>
      </c>
      <c r="H31" s="58">
        <v>0</v>
      </c>
      <c r="I31" s="58">
        <v>149</v>
      </c>
      <c r="J31" s="58">
        <v>0</v>
      </c>
      <c r="K31" s="59"/>
    </row>
    <row r="32" spans="1:11" ht="15.75">
      <c r="A32" s="47">
        <v>3</v>
      </c>
      <c r="B32" s="28"/>
      <c r="C32" s="29" t="s">
        <v>87</v>
      </c>
      <c r="D32" s="58">
        <v>8.6</v>
      </c>
      <c r="E32" s="58">
        <v>63.7</v>
      </c>
      <c r="F32" s="57" t="s">
        <v>88</v>
      </c>
      <c r="G32" s="58">
        <f t="shared" si="2"/>
        <v>8.6</v>
      </c>
      <c r="H32" s="58">
        <v>8.6</v>
      </c>
      <c r="I32" s="58">
        <v>0</v>
      </c>
      <c r="J32" s="58">
        <v>0</v>
      </c>
      <c r="K32" s="59"/>
    </row>
    <row r="33" spans="1:11" ht="15.75" hidden="1">
      <c r="A33" s="47">
        <v>4</v>
      </c>
      <c r="B33" s="28"/>
      <c r="C33" s="29"/>
      <c r="D33" s="58"/>
      <c r="E33" s="58"/>
      <c r="F33" s="57"/>
      <c r="G33" s="58">
        <f t="shared" si="2"/>
        <v>0</v>
      </c>
      <c r="H33" s="58"/>
      <c r="I33" s="58"/>
      <c r="J33" s="58"/>
      <c r="K33" s="59"/>
    </row>
    <row r="34" spans="1:11" ht="15.75" hidden="1">
      <c r="A34" s="47"/>
      <c r="B34" s="28"/>
      <c r="C34" s="29"/>
      <c r="D34" s="58"/>
      <c r="E34" s="58"/>
      <c r="F34" s="57"/>
      <c r="G34" s="58">
        <f t="shared" si="2"/>
        <v>0</v>
      </c>
      <c r="H34" s="58"/>
      <c r="I34" s="58"/>
      <c r="J34" s="58"/>
      <c r="K34" s="59"/>
    </row>
    <row r="35" spans="1:11" ht="15.75" hidden="1">
      <c r="A35" s="47"/>
      <c r="B35" s="28"/>
      <c r="C35" s="29"/>
      <c r="D35" s="58"/>
      <c r="E35" s="58"/>
      <c r="F35" s="57"/>
      <c r="G35" s="58">
        <f t="shared" si="2"/>
        <v>0</v>
      </c>
      <c r="H35" s="58"/>
      <c r="I35" s="58"/>
      <c r="J35" s="58"/>
      <c r="K35" s="59"/>
    </row>
    <row r="36" spans="1:11" ht="15.75" hidden="1">
      <c r="A36" s="47"/>
      <c r="B36" s="28"/>
      <c r="C36" s="29"/>
      <c r="D36" s="58"/>
      <c r="E36" s="58"/>
      <c r="F36" s="57"/>
      <c r="G36" s="58">
        <f t="shared" si="2"/>
        <v>0</v>
      </c>
      <c r="H36" s="58"/>
      <c r="I36" s="58"/>
      <c r="J36" s="58"/>
      <c r="K36" s="59"/>
    </row>
    <row r="37" spans="1:11" ht="15.75" hidden="1">
      <c r="A37" s="47"/>
      <c r="B37" s="28"/>
      <c r="C37" s="29"/>
      <c r="D37" s="58"/>
      <c r="E37" s="58"/>
      <c r="F37" s="57"/>
      <c r="G37" s="58">
        <f t="shared" si="2"/>
        <v>0</v>
      </c>
      <c r="H37" s="58"/>
      <c r="I37" s="58"/>
      <c r="J37" s="58"/>
      <c r="K37" s="59"/>
    </row>
    <row r="38" spans="1:11" ht="15.75" hidden="1">
      <c r="A38" s="47"/>
      <c r="B38" s="28"/>
      <c r="C38" s="29"/>
      <c r="D38" s="58"/>
      <c r="E38" s="58"/>
      <c r="F38" s="57"/>
      <c r="G38" s="58">
        <f t="shared" si="2"/>
        <v>0</v>
      </c>
      <c r="H38" s="58"/>
      <c r="I38" s="58"/>
      <c r="J38" s="58"/>
      <c r="K38" s="59"/>
    </row>
    <row r="39" spans="1:11" ht="15.75" hidden="1">
      <c r="A39" s="47"/>
      <c r="B39" s="28"/>
      <c r="C39" s="29"/>
      <c r="D39" s="58"/>
      <c r="E39" s="58"/>
      <c r="F39" s="57"/>
      <c r="G39" s="58">
        <f t="shared" si="2"/>
        <v>0</v>
      </c>
      <c r="H39" s="58"/>
      <c r="I39" s="58"/>
      <c r="J39" s="58"/>
      <c r="K39" s="59"/>
    </row>
    <row r="40" spans="1:11" ht="15.75" hidden="1">
      <c r="A40" s="47"/>
      <c r="B40" s="28"/>
      <c r="C40" s="29"/>
      <c r="D40" s="58"/>
      <c r="E40" s="58"/>
      <c r="F40" s="57"/>
      <c r="G40" s="58">
        <f t="shared" si="2"/>
        <v>0</v>
      </c>
      <c r="H40" s="58"/>
      <c r="I40" s="58"/>
      <c r="J40" s="58"/>
      <c r="K40" s="59"/>
    </row>
    <row r="41" spans="1:11" ht="15.75" hidden="1">
      <c r="A41" s="47"/>
      <c r="B41" s="28"/>
      <c r="C41" s="29"/>
      <c r="D41" s="58"/>
      <c r="E41" s="58"/>
      <c r="F41" s="57"/>
      <c r="G41" s="58">
        <f t="shared" si="2"/>
        <v>0</v>
      </c>
      <c r="H41" s="58"/>
      <c r="I41" s="58"/>
      <c r="J41" s="58"/>
      <c r="K41" s="59"/>
    </row>
    <row r="42" spans="1:11" ht="15.75">
      <c r="A42" s="47"/>
      <c r="B42" s="28"/>
      <c r="C42" s="29"/>
      <c r="D42" s="58"/>
      <c r="E42" s="58"/>
      <c r="F42" s="57"/>
      <c r="G42" s="58"/>
      <c r="H42" s="58"/>
      <c r="I42" s="58"/>
      <c r="J42" s="58"/>
      <c r="K42" s="59"/>
    </row>
    <row r="43" spans="1:11" ht="14.25" customHeight="1">
      <c r="A43" s="47"/>
      <c r="B43" s="21" t="s">
        <v>73</v>
      </c>
      <c r="C43" s="29"/>
      <c r="D43" s="67">
        <f>SUM(D29:D42)</f>
        <v>187.5</v>
      </c>
      <c r="E43" s="67">
        <f>SUM(E29:E42)</f>
        <v>1250.3</v>
      </c>
      <c r="F43" s="57"/>
      <c r="G43" s="67">
        <f>SUM(G29:G42)</f>
        <v>187.5</v>
      </c>
      <c r="H43" s="67">
        <f>SUM(H29:H42)</f>
        <v>38.5</v>
      </c>
      <c r="I43" s="67">
        <f>SUM(I29:I42)</f>
        <v>149</v>
      </c>
      <c r="J43" s="67">
        <f>SUM(J29:J42)</f>
        <v>0</v>
      </c>
      <c r="K43" s="59"/>
    </row>
    <row r="44" spans="1:11" ht="15.75">
      <c r="A44" s="47"/>
      <c r="B44" s="28" t="s">
        <v>44</v>
      </c>
      <c r="C44" s="29"/>
      <c r="D44" s="71"/>
      <c r="E44" s="58"/>
      <c r="F44" s="57" t="s">
        <v>43</v>
      </c>
      <c r="G44" s="58">
        <f>H44+I44+J44</f>
        <v>29.9</v>
      </c>
      <c r="H44" s="58">
        <f aca="true" t="shared" si="3" ref="H44:J45">H30</f>
        <v>29.9</v>
      </c>
      <c r="I44" s="58">
        <f t="shared" si="3"/>
        <v>0</v>
      </c>
      <c r="J44" s="58">
        <f t="shared" si="3"/>
        <v>0</v>
      </c>
      <c r="K44" s="59"/>
    </row>
    <row r="45" spans="1:11" ht="15.75">
      <c r="A45" s="47"/>
      <c r="B45" s="28"/>
      <c r="C45" s="29"/>
      <c r="D45" s="71"/>
      <c r="E45" s="58"/>
      <c r="F45" s="57" t="s">
        <v>80</v>
      </c>
      <c r="G45" s="58">
        <f>H45+I45+J45</f>
        <v>149</v>
      </c>
      <c r="H45" s="58">
        <f t="shared" si="3"/>
        <v>0</v>
      </c>
      <c r="I45" s="58">
        <f t="shared" si="3"/>
        <v>149</v>
      </c>
      <c r="J45" s="58">
        <f t="shared" si="3"/>
        <v>0</v>
      </c>
      <c r="K45" s="59"/>
    </row>
    <row r="46" spans="1:11" ht="15.75">
      <c r="A46" s="47"/>
      <c r="B46" s="28"/>
      <c r="C46" s="29"/>
      <c r="D46" s="71"/>
      <c r="E46" s="58"/>
      <c r="F46" s="57" t="s">
        <v>88</v>
      </c>
      <c r="G46" s="58">
        <f>H46+I46+J46</f>
        <v>8.6</v>
      </c>
      <c r="H46" s="58">
        <f>H32</f>
        <v>8.6</v>
      </c>
      <c r="I46" s="58">
        <f>I32</f>
        <v>0</v>
      </c>
      <c r="J46" s="58">
        <f>J32</f>
        <v>0</v>
      </c>
      <c r="K46" s="59"/>
    </row>
    <row r="47" spans="1:11" ht="15.75" hidden="1">
      <c r="A47" s="47"/>
      <c r="B47" s="28"/>
      <c r="C47" s="29"/>
      <c r="D47" s="71"/>
      <c r="E47" s="58"/>
      <c r="F47" s="57"/>
      <c r="G47" s="58"/>
      <c r="H47" s="58"/>
      <c r="I47" s="58"/>
      <c r="J47" s="58"/>
      <c r="K47" s="59"/>
    </row>
    <row r="48" spans="1:11" ht="15.75">
      <c r="A48" s="47"/>
      <c r="B48" s="28"/>
      <c r="C48" s="29"/>
      <c r="D48" s="71"/>
      <c r="E48" s="58"/>
      <c r="F48" s="57"/>
      <c r="G48" s="58"/>
      <c r="H48" s="58"/>
      <c r="I48" s="58"/>
      <c r="J48" s="58"/>
      <c r="K48" s="59"/>
    </row>
    <row r="49" spans="1:61" s="78" customFormat="1" ht="43.5" customHeight="1">
      <c r="A49" s="150" t="s">
        <v>39</v>
      </c>
      <c r="B49" s="150"/>
      <c r="C49" s="15"/>
      <c r="D49" s="67">
        <f>D27+D20+D43</f>
        <v>242.7</v>
      </c>
      <c r="E49" s="67">
        <f>E27+E20+E43</f>
        <v>1766.1</v>
      </c>
      <c r="F49" s="75"/>
      <c r="G49" s="67">
        <f>G27+G20+G43</f>
        <v>242.7</v>
      </c>
      <c r="H49" s="67">
        <f>H27+H20+H43</f>
        <v>85.1</v>
      </c>
      <c r="I49" s="67">
        <f>I27+I20+I43</f>
        <v>154.6</v>
      </c>
      <c r="J49" s="67">
        <f>J27+J20+J43</f>
        <v>3</v>
      </c>
      <c r="K49" s="75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7"/>
    </row>
    <row r="50" spans="1:11" s="83" customFormat="1" ht="15.75">
      <c r="A50" s="141" t="s">
        <v>44</v>
      </c>
      <c r="B50" s="141"/>
      <c r="C50" s="91"/>
      <c r="D50" s="80"/>
      <c r="E50" s="81"/>
      <c r="F50" s="57" t="s">
        <v>43</v>
      </c>
      <c r="G50" s="18">
        <f>H50+I50+J50</f>
        <v>77.89999999999999</v>
      </c>
      <c r="H50" s="18">
        <f>H21+H44</f>
        <v>69.3</v>
      </c>
      <c r="I50" s="18">
        <f>I21+I44</f>
        <v>5.6</v>
      </c>
      <c r="J50" s="18">
        <f>J21+J44</f>
        <v>3</v>
      </c>
      <c r="K50" s="82"/>
    </row>
    <row r="51" spans="1:11" s="83" customFormat="1" ht="15.75">
      <c r="A51" s="16"/>
      <c r="B51" s="16"/>
      <c r="C51" s="91"/>
      <c r="D51" s="80"/>
      <c r="E51" s="81"/>
      <c r="F51" s="57" t="s">
        <v>84</v>
      </c>
      <c r="G51" s="18">
        <f>H51+I51+J51</f>
        <v>7.2</v>
      </c>
      <c r="H51" s="18">
        <f>H22</f>
        <v>7.2</v>
      </c>
      <c r="I51" s="18">
        <f>I22</f>
        <v>0</v>
      </c>
      <c r="J51" s="18">
        <f>J22</f>
        <v>0</v>
      </c>
      <c r="K51" s="82"/>
    </row>
    <row r="52" spans="1:11" s="83" customFormat="1" ht="15.75">
      <c r="A52" s="86"/>
      <c r="B52" s="86"/>
      <c r="C52" s="86"/>
      <c r="D52" s="80"/>
      <c r="E52" s="80"/>
      <c r="F52" s="57" t="s">
        <v>80</v>
      </c>
      <c r="G52" s="18">
        <f>H52+I52+J52</f>
        <v>149</v>
      </c>
      <c r="H52" s="18">
        <f aca="true" t="shared" si="4" ref="H52:J53">H45</f>
        <v>0</v>
      </c>
      <c r="I52" s="18">
        <f t="shared" si="4"/>
        <v>149</v>
      </c>
      <c r="J52" s="18">
        <f t="shared" si="4"/>
        <v>0</v>
      </c>
      <c r="K52" s="86"/>
    </row>
    <row r="53" spans="1:11" s="83" customFormat="1" ht="15.75">
      <c r="A53" s="86"/>
      <c r="B53" s="86"/>
      <c r="C53" s="86"/>
      <c r="D53" s="80"/>
      <c r="E53" s="80"/>
      <c r="F53" s="17" t="s">
        <v>88</v>
      </c>
      <c r="G53" s="18">
        <f>H53+I53+J53</f>
        <v>8.6</v>
      </c>
      <c r="H53" s="18">
        <f t="shared" si="4"/>
        <v>8.6</v>
      </c>
      <c r="I53" s="18">
        <f t="shared" si="4"/>
        <v>0</v>
      </c>
      <c r="J53" s="18">
        <f t="shared" si="4"/>
        <v>0</v>
      </c>
      <c r="K53" s="86"/>
    </row>
    <row r="54" spans="1:11" s="83" customFormat="1" ht="15.75" hidden="1">
      <c r="A54" s="86"/>
      <c r="B54" s="86"/>
      <c r="C54" s="86"/>
      <c r="D54" s="80"/>
      <c r="E54" s="80"/>
      <c r="F54" s="57"/>
      <c r="G54" s="18">
        <f>H54+I54+J54</f>
        <v>0</v>
      </c>
      <c r="H54" s="18"/>
      <c r="I54" s="18"/>
      <c r="J54" s="18"/>
      <c r="K54" s="86"/>
    </row>
    <row r="55" spans="4:10" s="83" customFormat="1" ht="12" customHeight="1">
      <c r="D55" s="92"/>
      <c r="E55" s="92"/>
      <c r="F55" s="93"/>
      <c r="G55" s="94"/>
      <c r="H55" s="94"/>
      <c r="I55" s="94"/>
      <c r="J55" s="94"/>
    </row>
    <row r="56" spans="2:10" ht="12.75">
      <c r="B56" s="22"/>
      <c r="G56" s="88"/>
      <c r="H56" s="88"/>
      <c r="I56" s="88"/>
      <c r="J56" s="88"/>
    </row>
    <row r="57" ht="12.75">
      <c r="B57" s="95"/>
    </row>
  </sheetData>
  <mergeCells count="37">
    <mergeCell ref="A2:K2"/>
    <mergeCell ref="A3:K3"/>
    <mergeCell ref="L3:V3"/>
    <mergeCell ref="W3:AG3"/>
    <mergeCell ref="CV3:DF3"/>
    <mergeCell ref="DG3:DQ3"/>
    <mergeCell ref="AH3:AR3"/>
    <mergeCell ref="AS3:BC3"/>
    <mergeCell ref="BD3:BN3"/>
    <mergeCell ref="BO3:BY3"/>
    <mergeCell ref="HM3:HW3"/>
    <mergeCell ref="HX3:IH3"/>
    <mergeCell ref="II3:IS3"/>
    <mergeCell ref="FJ3:FT3"/>
    <mergeCell ref="FU3:GE3"/>
    <mergeCell ref="GF3:GP3"/>
    <mergeCell ref="GQ3:HA3"/>
    <mergeCell ref="G5:J5"/>
    <mergeCell ref="K5:K7"/>
    <mergeCell ref="G6:G7"/>
    <mergeCell ref="HB3:HL3"/>
    <mergeCell ref="DR3:EB3"/>
    <mergeCell ref="EC3:EM3"/>
    <mergeCell ref="EN3:EX3"/>
    <mergeCell ref="EY3:FI3"/>
    <mergeCell ref="BZ3:CJ3"/>
    <mergeCell ref="CK3:CU3"/>
    <mergeCell ref="H6:J6"/>
    <mergeCell ref="A49:B49"/>
    <mergeCell ref="A50:B50"/>
    <mergeCell ref="IT3:IV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-=-</dc:creator>
  <cp:keywords/>
  <dc:description/>
  <cp:lastModifiedBy>Prognoz</cp:lastModifiedBy>
  <cp:lastPrinted>2016-10-20T12:06:56Z</cp:lastPrinted>
  <dcterms:created xsi:type="dcterms:W3CDTF">2006-02-10T10:34:50Z</dcterms:created>
  <dcterms:modified xsi:type="dcterms:W3CDTF">2016-10-25T06:59:59Z</dcterms:modified>
  <cp:category/>
  <cp:version/>
  <cp:contentType/>
  <cp:contentStatus/>
</cp:coreProperties>
</file>